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A8F37255-3A1E-46E1-A341-D95DCC5158D9}" xr6:coauthVersionLast="47" xr6:coauthVersionMax="47" xr10:uidLastSave="{00000000-0000-0000-0000-000000000000}"/>
  <bookViews>
    <workbookView xWindow="855" yWindow="30" windowWidth="13320" windowHeight="150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2" i="1"/>
  <c r="F32" i="1" s="1"/>
  <c r="G32" i="1" s="1"/>
  <c r="K32" i="1" s="1"/>
  <c r="Q32" i="1"/>
  <c r="E33" i="1"/>
  <c r="F33" i="1" s="1"/>
  <c r="G33" i="1" s="1"/>
  <c r="K33" i="1" s="1"/>
  <c r="Q33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D9" i="1"/>
  <c r="C9" i="1"/>
  <c r="E21" i="1"/>
  <c r="F21" i="1"/>
  <c r="G21" i="1"/>
  <c r="I21" i="1" s="1"/>
  <c r="F16" i="1"/>
  <c r="F17" i="1" s="1"/>
  <c r="C17" i="1"/>
  <c r="Q21" i="1"/>
  <c r="C11" i="1"/>
  <c r="C12" i="1"/>
  <c r="O37" i="1" l="1"/>
  <c r="O33" i="1"/>
  <c r="O32" i="1"/>
  <c r="O23" i="1"/>
  <c r="O29" i="1"/>
  <c r="O27" i="1"/>
  <c r="O35" i="1"/>
  <c r="O22" i="1"/>
  <c r="O21" i="1"/>
  <c r="O34" i="1"/>
  <c r="O31" i="1"/>
  <c r="C15" i="1"/>
  <c r="O26" i="1"/>
  <c r="O28" i="1"/>
  <c r="O25" i="1"/>
  <c r="O24" i="1"/>
  <c r="O30" i="1"/>
  <c r="O3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<sst xmlns="http://schemas.openxmlformats.org/spreadsheetml/2006/main" count="85" uniqueCount="57">
  <si>
    <t>OEJV 0198</t>
  </si>
  <si>
    <t>OEJV 0189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</si>
  <si>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</si>
  <si>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</si>
  <si>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</si>
  <si>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</si>
  <si>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</si>
  <si>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</si>
  <si>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</si>
  <si>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</si>
  <si>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</si>
  <si>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</si>
  <si>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</si>
  <si>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</si>
  <si>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</si>
  <si>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</si>
  <si>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</si>
  <si>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</si>
  <si>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</si>
  <si>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</si>
  <si>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</si>
  <si>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</si>
  <si>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</si>
  <si>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</si>
  <si>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</si>
  <si>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</si>
  <si>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</si>
  <si>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</si>
  <si>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</si>
  <si>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</si>
  <si>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</si>
  <si>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</si>
  <si>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</si>
  <si>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</si>
  <si>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</si>
  <si>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</si>
  <si>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</si>
  <si>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</si>
  <si>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</si>
  <si>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</si>
  <si>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</si>
  <si>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</si>
  <si>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</si>
  <si>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</si>
  <si>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SZ Hor</t>
  </si>
  <si>
    <t>G8495-0570</t>
  </si>
  <si>
    <t>EW</t>
  </si>
  <si>
    <t>pr_0</t>
  </si>
  <si>
    <t>F3V</t>
  </si>
  <si>
    <t>SZ Hor / GSC 8495-0570</t>
  </si>
  <si>
    <t>OEJV 0179</t>
  </si>
  <si>
    <t>I</t>
  </si>
  <si>
    <t>JAVSO..44…26</t>
  </si>
  <si>
    <t>JAVSO 49, 251</t>
  </si>
  <si>
    <t>Jenkins 2023</t>
  </si>
  <si>
    <t>VSX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</si>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</sst>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Hor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4247</c:v>
                </c:pt>
                <c:pt idx="2">
                  <c:v>4723</c:v>
                </c:pt>
                <c:pt idx="3">
                  <c:v>6046</c:v>
                </c:pt>
                <c:pt idx="4">
                  <c:v>6055.5</c:v>
                </c:pt>
                <c:pt idx="5">
                  <c:v>6057</c:v>
                </c:pt>
                <c:pt idx="6">
                  <c:v>6058.5</c:v>
                </c:pt>
                <c:pt idx="7">
                  <c:v>6113</c:v>
                </c:pt>
                <c:pt idx="8">
                  <c:v>6121</c:v>
                </c:pt>
                <c:pt idx="9">
                  <c:v>6122.5</c:v>
                </c:pt>
                <c:pt idx="10">
                  <c:v>6601</c:v>
                </c:pt>
                <c:pt idx="11">
                  <c:v>7212</c:v>
                </c:pt>
                <c:pt idx="12">
                  <c:v>7220</c:v>
                </c:pt>
                <c:pt idx="13">
                  <c:v>7693.5</c:v>
                </c:pt>
                <c:pt idx="14">
                  <c:v>7807</c:v>
                </c:pt>
                <c:pt idx="15">
                  <c:v>9016.5</c:v>
                </c:pt>
                <c:pt idx="16">
                  <c:v>9040.5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2-4C43-A31D-29F9604842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4247</c:v>
                </c:pt>
                <c:pt idx="2">
                  <c:v>4723</c:v>
                </c:pt>
                <c:pt idx="3">
                  <c:v>6046</c:v>
                </c:pt>
                <c:pt idx="4">
                  <c:v>6055.5</c:v>
                </c:pt>
                <c:pt idx="5">
                  <c:v>6057</c:v>
                </c:pt>
                <c:pt idx="6">
                  <c:v>6058.5</c:v>
                </c:pt>
                <c:pt idx="7">
                  <c:v>6113</c:v>
                </c:pt>
                <c:pt idx="8">
                  <c:v>6121</c:v>
                </c:pt>
                <c:pt idx="9">
                  <c:v>6122.5</c:v>
                </c:pt>
                <c:pt idx="10">
                  <c:v>6601</c:v>
                </c:pt>
                <c:pt idx="11">
                  <c:v>7212</c:v>
                </c:pt>
                <c:pt idx="12">
                  <c:v>7220</c:v>
                </c:pt>
                <c:pt idx="13">
                  <c:v>7693.5</c:v>
                </c:pt>
                <c:pt idx="14">
                  <c:v>7807</c:v>
                </c:pt>
                <c:pt idx="15">
                  <c:v>9016.5</c:v>
                </c:pt>
                <c:pt idx="16">
                  <c:v>9040.5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72-4C43-A31D-29F9604842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4247</c:v>
                </c:pt>
                <c:pt idx="2">
                  <c:v>4723</c:v>
                </c:pt>
                <c:pt idx="3">
                  <c:v>6046</c:v>
                </c:pt>
                <c:pt idx="4">
                  <c:v>6055.5</c:v>
                </c:pt>
                <c:pt idx="5">
                  <c:v>6057</c:v>
                </c:pt>
                <c:pt idx="6">
                  <c:v>6058.5</c:v>
                </c:pt>
                <c:pt idx="7">
                  <c:v>6113</c:v>
                </c:pt>
                <c:pt idx="8">
                  <c:v>6121</c:v>
                </c:pt>
                <c:pt idx="9">
                  <c:v>6122.5</c:v>
                </c:pt>
                <c:pt idx="10">
                  <c:v>6601</c:v>
                </c:pt>
                <c:pt idx="11">
                  <c:v>7212</c:v>
                </c:pt>
                <c:pt idx="12">
                  <c:v>7220</c:v>
                </c:pt>
                <c:pt idx="13">
                  <c:v>7693.5</c:v>
                </c:pt>
                <c:pt idx="14">
                  <c:v>7807</c:v>
                </c:pt>
                <c:pt idx="15">
                  <c:v>9016.5</c:v>
                </c:pt>
                <c:pt idx="16">
                  <c:v>9040.5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72-4C43-A31D-29F9604842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4247</c:v>
                </c:pt>
                <c:pt idx="2">
                  <c:v>4723</c:v>
                </c:pt>
                <c:pt idx="3">
                  <c:v>6046</c:v>
                </c:pt>
                <c:pt idx="4">
                  <c:v>6055.5</c:v>
                </c:pt>
                <c:pt idx="5">
                  <c:v>6057</c:v>
                </c:pt>
                <c:pt idx="6">
                  <c:v>6058.5</c:v>
                </c:pt>
                <c:pt idx="7">
                  <c:v>6113</c:v>
                </c:pt>
                <c:pt idx="8">
                  <c:v>6121</c:v>
                </c:pt>
                <c:pt idx="9">
                  <c:v>6122.5</c:v>
                </c:pt>
                <c:pt idx="10">
                  <c:v>6601</c:v>
                </c:pt>
                <c:pt idx="11">
                  <c:v>7212</c:v>
                </c:pt>
                <c:pt idx="12">
                  <c:v>7220</c:v>
                </c:pt>
                <c:pt idx="13">
                  <c:v>7693.5</c:v>
                </c:pt>
                <c:pt idx="14">
                  <c:v>7807</c:v>
                </c:pt>
                <c:pt idx="15">
                  <c:v>9016.5</c:v>
                </c:pt>
                <c:pt idx="16">
                  <c:v>9040.5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-1.0013999999500811E-2</c:v>
                </c:pt>
                <c:pt idx="2">
                  <c:v>-1.1445999996794853E-2</c:v>
                </c:pt>
                <c:pt idx="3">
                  <c:v>-2.0991999983380083E-2</c:v>
                </c:pt>
                <c:pt idx="4">
                  <c:v>-2.1061000108602457E-2</c:v>
                </c:pt>
                <c:pt idx="5">
                  <c:v>-2.1514000065508299E-2</c:v>
                </c:pt>
                <c:pt idx="6">
                  <c:v>-2.1367000110330991E-2</c:v>
                </c:pt>
                <c:pt idx="7">
                  <c:v>-2.1456000002217479E-2</c:v>
                </c:pt>
                <c:pt idx="8">
                  <c:v>-2.1921999999904074E-2</c:v>
                </c:pt>
                <c:pt idx="9">
                  <c:v>-2.0544999999401625E-2</c:v>
                </c:pt>
                <c:pt idx="10">
                  <c:v>-2.4702000002434943E-2</c:v>
                </c:pt>
                <c:pt idx="11">
                  <c:v>-2.7774000038334634E-2</c:v>
                </c:pt>
                <c:pt idx="12">
                  <c:v>-2.8180000175780151E-2</c:v>
                </c:pt>
                <c:pt idx="13">
                  <c:v>-2.9976999998325482E-2</c:v>
                </c:pt>
                <c:pt idx="14">
                  <c:v>-3.2463999996252824E-2</c:v>
                </c:pt>
                <c:pt idx="15">
                  <c:v>-5.33930000019609E-2</c:v>
                </c:pt>
                <c:pt idx="16">
                  <c:v>-5.2440999999816995E-2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72-4C43-A31D-29F9604842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4247</c:v>
                </c:pt>
                <c:pt idx="2">
                  <c:v>4723</c:v>
                </c:pt>
                <c:pt idx="3">
                  <c:v>6046</c:v>
                </c:pt>
                <c:pt idx="4">
                  <c:v>6055.5</c:v>
                </c:pt>
                <c:pt idx="5">
                  <c:v>6057</c:v>
                </c:pt>
                <c:pt idx="6">
                  <c:v>6058.5</c:v>
                </c:pt>
                <c:pt idx="7">
                  <c:v>6113</c:v>
                </c:pt>
                <c:pt idx="8">
                  <c:v>6121</c:v>
                </c:pt>
                <c:pt idx="9">
                  <c:v>6122.5</c:v>
                </c:pt>
                <c:pt idx="10">
                  <c:v>6601</c:v>
                </c:pt>
                <c:pt idx="11">
                  <c:v>7212</c:v>
                </c:pt>
                <c:pt idx="12">
                  <c:v>7220</c:v>
                </c:pt>
                <c:pt idx="13">
                  <c:v>7693.5</c:v>
                </c:pt>
                <c:pt idx="14">
                  <c:v>7807</c:v>
                </c:pt>
                <c:pt idx="15">
                  <c:v>9016.5</c:v>
                </c:pt>
                <c:pt idx="16">
                  <c:v>9040.5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72-4C43-A31D-29F9604842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4247</c:v>
                </c:pt>
                <c:pt idx="2">
                  <c:v>4723</c:v>
                </c:pt>
                <c:pt idx="3">
                  <c:v>6046</c:v>
                </c:pt>
                <c:pt idx="4">
                  <c:v>6055.5</c:v>
                </c:pt>
                <c:pt idx="5">
                  <c:v>6057</c:v>
                </c:pt>
                <c:pt idx="6">
                  <c:v>6058.5</c:v>
                </c:pt>
                <c:pt idx="7">
                  <c:v>6113</c:v>
                </c:pt>
                <c:pt idx="8">
                  <c:v>6121</c:v>
                </c:pt>
                <c:pt idx="9">
                  <c:v>6122.5</c:v>
                </c:pt>
                <c:pt idx="10">
                  <c:v>6601</c:v>
                </c:pt>
                <c:pt idx="11">
                  <c:v>7212</c:v>
                </c:pt>
                <c:pt idx="12">
                  <c:v>7220</c:v>
                </c:pt>
                <c:pt idx="13">
                  <c:v>7693.5</c:v>
                </c:pt>
                <c:pt idx="14">
                  <c:v>7807</c:v>
                </c:pt>
                <c:pt idx="15">
                  <c:v>9016.5</c:v>
                </c:pt>
                <c:pt idx="16">
                  <c:v>9040.5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72-4C43-A31D-29F9604842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5.0000000000000002E-5</c:v>
                  </c:pt>
                  <c:pt idx="8">
                    <c:v>4.0000000000000003E-5</c:v>
                  </c:pt>
                  <c:pt idx="9">
                    <c:v>2.0000000000000002E-5</c:v>
                  </c:pt>
                  <c:pt idx="10">
                    <c:v>1.2999999999999999E-3</c:v>
                  </c:pt>
                  <c:pt idx="11">
                    <c:v>6.0000000000000002E-5</c:v>
                  </c:pt>
                  <c:pt idx="12">
                    <c:v>6.0000000000000002E-5</c:v>
                  </c:pt>
                  <c:pt idx="13">
                    <c:v>2.0000000000000002E-5</c:v>
                  </c:pt>
                  <c:pt idx="14">
                    <c:v>3.0799999999999998E-3</c:v>
                  </c:pt>
                  <c:pt idx="15">
                    <c:v>3.0000000000000001E-5</c:v>
                  </c:pt>
                  <c:pt idx="16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4247</c:v>
                </c:pt>
                <c:pt idx="2">
                  <c:v>4723</c:v>
                </c:pt>
                <c:pt idx="3">
                  <c:v>6046</c:v>
                </c:pt>
                <c:pt idx="4">
                  <c:v>6055.5</c:v>
                </c:pt>
                <c:pt idx="5">
                  <c:v>6057</c:v>
                </c:pt>
                <c:pt idx="6">
                  <c:v>6058.5</c:v>
                </c:pt>
                <c:pt idx="7">
                  <c:v>6113</c:v>
                </c:pt>
                <c:pt idx="8">
                  <c:v>6121</c:v>
                </c:pt>
                <c:pt idx="9">
                  <c:v>6122.5</c:v>
                </c:pt>
                <c:pt idx="10">
                  <c:v>6601</c:v>
                </c:pt>
                <c:pt idx="11">
                  <c:v>7212</c:v>
                </c:pt>
                <c:pt idx="12">
                  <c:v>7220</c:v>
                </c:pt>
                <c:pt idx="13">
                  <c:v>7693.5</c:v>
                </c:pt>
                <c:pt idx="14">
                  <c:v>7807</c:v>
                </c:pt>
                <c:pt idx="15">
                  <c:v>9016.5</c:v>
                </c:pt>
                <c:pt idx="16">
                  <c:v>9040.5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72-4C43-A31D-29F9604842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4247</c:v>
                </c:pt>
                <c:pt idx="2">
                  <c:v>4723</c:v>
                </c:pt>
                <c:pt idx="3">
                  <c:v>6046</c:v>
                </c:pt>
                <c:pt idx="4">
                  <c:v>6055.5</c:v>
                </c:pt>
                <c:pt idx="5">
                  <c:v>6057</c:v>
                </c:pt>
                <c:pt idx="6">
                  <c:v>6058.5</c:v>
                </c:pt>
                <c:pt idx="7">
                  <c:v>6113</c:v>
                </c:pt>
                <c:pt idx="8">
                  <c:v>6121</c:v>
                </c:pt>
                <c:pt idx="9">
                  <c:v>6122.5</c:v>
                </c:pt>
                <c:pt idx="10">
                  <c:v>6601</c:v>
                </c:pt>
                <c:pt idx="11">
                  <c:v>7212</c:v>
                </c:pt>
                <c:pt idx="12">
                  <c:v>7220</c:v>
                </c:pt>
                <c:pt idx="13">
                  <c:v>7693.5</c:v>
                </c:pt>
                <c:pt idx="14">
                  <c:v>7807</c:v>
                </c:pt>
                <c:pt idx="15">
                  <c:v>9016.5</c:v>
                </c:pt>
                <c:pt idx="16">
                  <c:v>9040.5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3.1492226220217939E-2</c:v>
                </c:pt>
                <c:pt idx="1">
                  <c:v>-5.4469828376582999E-3</c:v>
                </c:pt>
                <c:pt idx="2">
                  <c:v>-9.5870966854447598E-3</c:v>
                </c:pt>
                <c:pt idx="3">
                  <c:v>-2.109417782120418E-2</c:v>
                </c:pt>
                <c:pt idx="4">
                  <c:v>-2.1176806143796557E-2</c:v>
                </c:pt>
                <c:pt idx="5">
                  <c:v>-2.118985272104798E-2</c:v>
                </c:pt>
                <c:pt idx="6">
                  <c:v>-2.120289929829941E-2</c:v>
                </c:pt>
                <c:pt idx="7">
                  <c:v>-2.1676924938434629E-2</c:v>
                </c:pt>
                <c:pt idx="8">
                  <c:v>-2.1746506683775577E-2</c:v>
                </c:pt>
                <c:pt idx="9">
                  <c:v>-2.1759553261027E-2</c:v>
                </c:pt>
                <c:pt idx="10">
                  <c:v>-2.5921411404232507E-2</c:v>
                </c:pt>
                <c:pt idx="11">
                  <c:v>-3.1235717204647476E-2</c:v>
                </c:pt>
                <c:pt idx="12">
                  <c:v>-3.130529894998843E-2</c:v>
                </c:pt>
                <c:pt idx="13">
                  <c:v>-3.5423668502355843E-2</c:v>
                </c:pt>
                <c:pt idx="14">
                  <c:v>-3.6410859514380556E-2</c:v>
                </c:pt>
                <c:pt idx="15">
                  <c:v>-4.6930749638115263E-2</c:v>
                </c:pt>
                <c:pt idx="16">
                  <c:v>-4.7139494874138113E-2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72-4C43-A31D-29F96048425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4247</c:v>
                </c:pt>
                <c:pt idx="2">
                  <c:v>4723</c:v>
                </c:pt>
                <c:pt idx="3">
                  <c:v>6046</c:v>
                </c:pt>
                <c:pt idx="4">
                  <c:v>6055.5</c:v>
                </c:pt>
                <c:pt idx="5">
                  <c:v>6057</c:v>
                </c:pt>
                <c:pt idx="6">
                  <c:v>6058.5</c:v>
                </c:pt>
                <c:pt idx="7">
                  <c:v>6113</c:v>
                </c:pt>
                <c:pt idx="8">
                  <c:v>6121</c:v>
                </c:pt>
                <c:pt idx="9">
                  <c:v>6122.5</c:v>
                </c:pt>
                <c:pt idx="10">
                  <c:v>6601</c:v>
                </c:pt>
                <c:pt idx="11">
                  <c:v>7212</c:v>
                </c:pt>
                <c:pt idx="12">
                  <c:v>7220</c:v>
                </c:pt>
                <c:pt idx="13">
                  <c:v>7693.5</c:v>
                </c:pt>
                <c:pt idx="14">
                  <c:v>7807</c:v>
                </c:pt>
                <c:pt idx="15">
                  <c:v>9016.5</c:v>
                </c:pt>
                <c:pt idx="16">
                  <c:v>9040.5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72-4C43-A31D-29F96048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1032"/>
        <c:axId val="1"/>
      </c:scatterChart>
      <c:valAx>
        <c:axId val="837891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85ABF7C-89A4-E9EA-228E-CC8A3A0E6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8" t="s">
        <v>44</v>
      </c>
      <c r="G1" s="31">
        <v>0</v>
      </c>
      <c r="H1" s="32"/>
      <c r="I1" s="39" t="s">
        <v>45</v>
      </c>
      <c r="J1" s="38" t="s">
        <v>44</v>
      </c>
      <c r="K1" s="40">
        <v>3.0701200000000002</v>
      </c>
      <c r="L1" s="34">
        <v>-56.080399999999997</v>
      </c>
      <c r="M1" s="35">
        <v>28048.61</v>
      </c>
      <c r="N1" s="35">
        <v>0.4804562</v>
      </c>
      <c r="O1" s="33" t="s">
        <v>46</v>
      </c>
      <c r="P1" s="34">
        <v>10.4</v>
      </c>
      <c r="Q1" s="34">
        <v>10.8</v>
      </c>
      <c r="R1" s="41" t="s">
        <v>47</v>
      </c>
      <c r="S1" s="42" t="s">
        <v>48</v>
      </c>
    </row>
    <row r="2" spans="1:19" x14ac:dyDescent="0.2">
      <c r="A2" t="s">
        <v>26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28048.61</v>
      </c>
      <c r="D4" s="28">
        <v>0.4804562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v>54314.861799999999</v>
      </c>
      <c r="D7" s="29" t="s">
        <v>55</v>
      </c>
    </row>
    <row r="8" spans="1:19" x14ac:dyDescent="0.2">
      <c r="A8" t="s">
        <v>6</v>
      </c>
      <c r="C8" s="8">
        <v>0.62510200000000005</v>
      </c>
      <c r="D8" s="29" t="s">
        <v>55</v>
      </c>
    </row>
    <row r="9" spans="1:19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INTERCEPT(INDIRECT($D$9):G989,INDIRECT($C$9):F989)</f>
        <v>3.1492226220217939E-2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SLOPE(INDIRECT($D$9):G989,INDIRECT($C$9):F989)</f>
        <v>-8.6977181676186103E-6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(C7+C11)+(C8+C12)*INT(MAX(F21:F3530))</f>
        <v>59965.736744853981</v>
      </c>
      <c r="E15" s="14" t="s">
        <v>37</v>
      </c>
      <c r="F15" s="36">
        <v>1</v>
      </c>
    </row>
    <row r="16" spans="1:19" x14ac:dyDescent="0.2">
      <c r="A16" s="16" t="s">
        <v>7</v>
      </c>
      <c r="B16" s="10"/>
      <c r="C16" s="17">
        <f ca="1">+C8+C12</f>
        <v>0.62509330228183246</v>
      </c>
      <c r="E16" s="14" t="s">
        <v>33</v>
      </c>
      <c r="F16" s="37">
        <f ca="1">NOW()+15018.5+$C$5/24</f>
        <v>59966.587024305554</v>
      </c>
    </row>
    <row r="17" spans="1:21" ht="13.5" thickBot="1" x14ac:dyDescent="0.25">
      <c r="A17" s="14" t="s">
        <v>30</v>
      </c>
      <c r="B17" s="10"/>
      <c r="C17" s="10">
        <f>COUNT(C21:C2188)</f>
        <v>17</v>
      </c>
      <c r="E17" s="14" t="s">
        <v>38</v>
      </c>
      <c r="F17" s="15">
        <f ca="1">ROUND(2*(F16-$C$7)/$C$8,0)/2+F15</f>
        <v>9042.5</v>
      </c>
    </row>
    <row r="18" spans="1:21" ht="14.25" thickTop="1" thickBot="1" x14ac:dyDescent="0.25">
      <c r="A18" s="16" t="s">
        <v>8</v>
      </c>
      <c r="B18" s="10"/>
      <c r="C18" s="19">
        <f ca="1">+C15</f>
        <v>59965.736744853981</v>
      </c>
      <c r="D18" s="20">
        <f ca="1">+C16</f>
        <v>0.62509330228183246</v>
      </c>
      <c r="E18" s="14" t="s">
        <v>39</v>
      </c>
      <c r="F18" s="23">
        <f ca="1">ROUND(2*(F16-$C$15)/$C$16,0)/2+F15</f>
        <v>2.5</v>
      </c>
    </row>
    <row r="19" spans="1:21" ht="13.5" thickTop="1" x14ac:dyDescent="0.2">
      <c r="E19" s="14" t="s">
        <v>34</v>
      </c>
      <c r="F19" s="18">
        <f ca="1">+$C$15+$C$16*F18-15018.5-$C$5/24</f>
        <v>44949.195311443022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55</v>
      </c>
      <c r="C21" s="8">
        <v>54314.861799999999</v>
      </c>
      <c r="D21" s="8" t="s">
        <v>16</v>
      </c>
      <c r="E21">
        <f t="shared" ref="E21:E36" si="0">+(C21-C$7)/C$8</f>
        <v>0</v>
      </c>
      <c r="F21">
        <f t="shared" ref="F21:F37" si="1">ROUND(2*E21,0)/2</f>
        <v>0</v>
      </c>
      <c r="G21">
        <f t="shared" ref="G21:G36" si="2">+C21-(C$7+F21*C$8)</f>
        <v>0</v>
      </c>
      <c r="I21">
        <f>+G21</f>
        <v>0</v>
      </c>
      <c r="O21">
        <f t="shared" ref="O21:O36" ca="1" si="3">+C$11+C$12*$F21</f>
        <v>3.1492226220217939E-2</v>
      </c>
      <c r="Q21" s="2">
        <f t="shared" ref="Q21:Q36" si="4">+C21-15018.5</f>
        <v>39296.361799999999</v>
      </c>
    </row>
    <row r="22" spans="1:21" x14ac:dyDescent="0.2">
      <c r="A22" s="43" t="s">
        <v>50</v>
      </c>
      <c r="B22" s="44" t="s">
        <v>51</v>
      </c>
      <c r="C22" s="45">
        <v>56969.659979999997</v>
      </c>
      <c r="D22" s="45">
        <v>1E-4</v>
      </c>
      <c r="E22">
        <f t="shared" si="0"/>
        <v>4246.9839802144252</v>
      </c>
      <c r="F22">
        <f t="shared" si="1"/>
        <v>4247</v>
      </c>
      <c r="G22">
        <f t="shared" si="2"/>
        <v>-1.0013999999500811E-2</v>
      </c>
      <c r="K22">
        <f t="shared" ref="K22:K36" si="5">+G22</f>
        <v>-1.0013999999500811E-2</v>
      </c>
      <c r="O22">
        <f t="shared" ca="1" si="3"/>
        <v>-5.4469828376582999E-3</v>
      </c>
      <c r="Q22" s="2">
        <f t="shared" si="4"/>
        <v>41951.159979999997</v>
      </c>
    </row>
    <row r="23" spans="1:21" x14ac:dyDescent="0.2">
      <c r="A23" s="48" t="s">
        <v>52</v>
      </c>
      <c r="B23" s="49" t="s">
        <v>51</v>
      </c>
      <c r="C23" s="50">
        <v>57267.2071</v>
      </c>
      <c r="D23" s="50">
        <v>6.9999999999999999E-4</v>
      </c>
      <c r="E23">
        <f t="shared" si="0"/>
        <v>4722.9816893882926</v>
      </c>
      <c r="F23">
        <f t="shared" si="1"/>
        <v>4723</v>
      </c>
      <c r="G23">
        <f t="shared" si="2"/>
        <v>-1.1445999996794853E-2</v>
      </c>
      <c r="K23">
        <f t="shared" si="5"/>
        <v>-1.1445999996794853E-2</v>
      </c>
      <c r="O23">
        <f t="shared" ca="1" si="3"/>
        <v>-9.5870966854447598E-3</v>
      </c>
      <c r="Q23" s="2">
        <f t="shared" si="4"/>
        <v>42248.7071</v>
      </c>
    </row>
    <row r="24" spans="1:21" x14ac:dyDescent="0.2">
      <c r="A24" s="46" t="s">
        <v>1</v>
      </c>
      <c r="B24" s="47" t="s">
        <v>51</v>
      </c>
      <c r="C24" s="46">
        <v>58094.207500000019</v>
      </c>
      <c r="D24" s="46">
        <v>8.0000000000000004E-4</v>
      </c>
      <c r="E24">
        <f t="shared" si="0"/>
        <v>6045.9664182805682</v>
      </c>
      <c r="F24">
        <f t="shared" si="1"/>
        <v>6046</v>
      </c>
      <c r="G24">
        <f t="shared" si="2"/>
        <v>-2.0991999983380083E-2</v>
      </c>
      <c r="K24">
        <f t="shared" si="5"/>
        <v>-2.0991999983380083E-2</v>
      </c>
      <c r="O24">
        <f t="shared" ca="1" si="3"/>
        <v>-2.109417782120418E-2</v>
      </c>
      <c r="Q24" s="2">
        <f t="shared" si="4"/>
        <v>43075.707500000019</v>
      </c>
    </row>
    <row r="25" spans="1:21" ht="12" customHeight="1" x14ac:dyDescent="0.2">
      <c r="A25" s="46" t="s">
        <v>1</v>
      </c>
      <c r="B25" s="47" t="s">
        <v>2</v>
      </c>
      <c r="C25" s="46">
        <v>58100.145899999887</v>
      </c>
      <c r="D25" s="46">
        <v>2.9999999999999997E-4</v>
      </c>
      <c r="E25">
        <f t="shared" si="0"/>
        <v>6055.4663078983713</v>
      </c>
      <c r="F25">
        <f t="shared" si="1"/>
        <v>6055.5</v>
      </c>
      <c r="G25">
        <f t="shared" si="2"/>
        <v>-2.1061000108602457E-2</v>
      </c>
      <c r="K25">
        <f t="shared" si="5"/>
        <v>-2.1061000108602457E-2</v>
      </c>
      <c r="O25">
        <f t="shared" ca="1" si="3"/>
        <v>-2.1176806143796557E-2</v>
      </c>
      <c r="Q25" s="2">
        <f t="shared" si="4"/>
        <v>43081.645899999887</v>
      </c>
    </row>
    <row r="26" spans="1:21" ht="12" customHeight="1" x14ac:dyDescent="0.2">
      <c r="A26" s="46" t="s">
        <v>1</v>
      </c>
      <c r="B26" s="47" t="s">
        <v>51</v>
      </c>
      <c r="C26" s="46">
        <v>58101.083099999931</v>
      </c>
      <c r="D26" s="46">
        <v>4.0000000000000002E-4</v>
      </c>
      <c r="E26">
        <f t="shared" si="0"/>
        <v>6056.96558321671</v>
      </c>
      <c r="F26">
        <f t="shared" si="1"/>
        <v>6057</v>
      </c>
      <c r="G26">
        <f t="shared" si="2"/>
        <v>-2.1514000065508299E-2</v>
      </c>
      <c r="K26">
        <f t="shared" si="5"/>
        <v>-2.1514000065508299E-2</v>
      </c>
      <c r="O26">
        <f t="shared" ca="1" si="3"/>
        <v>-2.118985272104798E-2</v>
      </c>
      <c r="Q26" s="2">
        <f t="shared" si="4"/>
        <v>43082.583099999931</v>
      </c>
    </row>
    <row r="27" spans="1:21" ht="12" customHeight="1" x14ac:dyDescent="0.2">
      <c r="A27" s="46" t="s">
        <v>1</v>
      </c>
      <c r="B27" s="47" t="s">
        <v>2</v>
      </c>
      <c r="C27" s="46">
        <v>58102.020899999887</v>
      </c>
      <c r="D27" s="46">
        <v>4.0000000000000002E-4</v>
      </c>
      <c r="E27">
        <f t="shared" si="0"/>
        <v>6058.4658183782612</v>
      </c>
      <c r="F27">
        <f t="shared" si="1"/>
        <v>6058.5</v>
      </c>
      <c r="G27">
        <f t="shared" si="2"/>
        <v>-2.1367000110330991E-2</v>
      </c>
      <c r="K27">
        <f t="shared" si="5"/>
        <v>-2.1367000110330991E-2</v>
      </c>
      <c r="O27">
        <f t="shared" ca="1" si="3"/>
        <v>-2.120289929829941E-2</v>
      </c>
      <c r="Q27" s="2">
        <f t="shared" si="4"/>
        <v>43083.520899999887</v>
      </c>
    </row>
    <row r="28" spans="1:21" ht="12" customHeight="1" x14ac:dyDescent="0.2">
      <c r="A28" s="46" t="s">
        <v>0</v>
      </c>
      <c r="B28" s="47" t="s">
        <v>51</v>
      </c>
      <c r="C28" s="46">
        <v>58136.08887</v>
      </c>
      <c r="D28" s="46">
        <v>5.0000000000000002E-5</v>
      </c>
      <c r="E28">
        <f t="shared" si="0"/>
        <v>6112.9656760016778</v>
      </c>
      <c r="F28">
        <f t="shared" si="1"/>
        <v>6113</v>
      </c>
      <c r="G28">
        <f t="shared" si="2"/>
        <v>-2.1456000002217479E-2</v>
      </c>
      <c r="K28">
        <f t="shared" si="5"/>
        <v>-2.1456000002217479E-2</v>
      </c>
      <c r="O28">
        <f t="shared" ca="1" si="3"/>
        <v>-2.1676924938434629E-2</v>
      </c>
      <c r="Q28" s="2">
        <f t="shared" si="4"/>
        <v>43117.58887</v>
      </c>
    </row>
    <row r="29" spans="1:21" ht="12" customHeight="1" x14ac:dyDescent="0.2">
      <c r="A29" s="46" t="s">
        <v>0</v>
      </c>
      <c r="B29" s="47" t="s">
        <v>51</v>
      </c>
      <c r="C29" s="46">
        <v>58141.089220000002</v>
      </c>
      <c r="D29" s="46">
        <v>4.0000000000000003E-5</v>
      </c>
      <c r="E29">
        <f t="shared" si="0"/>
        <v>6120.9649305233424</v>
      </c>
      <c r="F29">
        <f t="shared" si="1"/>
        <v>6121</v>
      </c>
      <c r="G29">
        <f t="shared" si="2"/>
        <v>-2.1921999999904074E-2</v>
      </c>
      <c r="K29">
        <f t="shared" si="5"/>
        <v>-2.1921999999904074E-2</v>
      </c>
      <c r="O29">
        <f t="shared" ca="1" si="3"/>
        <v>-2.1746506683775577E-2</v>
      </c>
      <c r="Q29" s="2">
        <f t="shared" si="4"/>
        <v>43122.589220000002</v>
      </c>
    </row>
    <row r="30" spans="1:21" ht="12" customHeight="1" x14ac:dyDescent="0.2">
      <c r="A30" s="46" t="s">
        <v>0</v>
      </c>
      <c r="B30" s="47" t="s">
        <v>2</v>
      </c>
      <c r="C30" s="46">
        <v>58142.028250000003</v>
      </c>
      <c r="D30" s="46">
        <v>2.0000000000000002E-5</v>
      </c>
      <c r="E30">
        <f t="shared" si="0"/>
        <v>6122.4671333638416</v>
      </c>
      <c r="F30">
        <f t="shared" si="1"/>
        <v>6122.5</v>
      </c>
      <c r="G30">
        <f t="shared" si="2"/>
        <v>-2.0544999999401625E-2</v>
      </c>
      <c r="K30">
        <f t="shared" si="5"/>
        <v>-2.0544999999401625E-2</v>
      </c>
      <c r="O30">
        <f t="shared" ca="1" si="3"/>
        <v>-2.1759553261027E-2</v>
      </c>
      <c r="Q30" s="2">
        <f t="shared" si="4"/>
        <v>43123.528250000003</v>
      </c>
    </row>
    <row r="31" spans="1:21" ht="12" customHeight="1" x14ac:dyDescent="0.2">
      <c r="A31" s="46" t="s">
        <v>0</v>
      </c>
      <c r="B31" s="47" t="s">
        <v>51</v>
      </c>
      <c r="C31" s="46">
        <v>58441.135399999999</v>
      </c>
      <c r="D31" s="46">
        <v>1.2999999999999999E-3</v>
      </c>
      <c r="E31">
        <f t="shared" si="0"/>
        <v>6600.9604832491341</v>
      </c>
      <c r="F31">
        <f t="shared" si="1"/>
        <v>6601</v>
      </c>
      <c r="G31">
        <f t="shared" si="2"/>
        <v>-2.4702000002434943E-2</v>
      </c>
      <c r="K31">
        <f t="shared" si="5"/>
        <v>-2.4702000002434943E-2</v>
      </c>
      <c r="O31">
        <f t="shared" ca="1" si="3"/>
        <v>-2.5921411404232507E-2</v>
      </c>
      <c r="Q31" s="2">
        <f t="shared" si="4"/>
        <v>43422.635399999999</v>
      </c>
    </row>
    <row r="32" spans="1:21" ht="12" customHeight="1" x14ac:dyDescent="0.2">
      <c r="A32" s="54" t="s">
        <v>56</v>
      </c>
      <c r="B32" s="55" t="s">
        <v>51</v>
      </c>
      <c r="C32" s="56">
        <v>58823.069649999961</v>
      </c>
      <c r="D32" s="54">
        <v>6.0000000000000002E-5</v>
      </c>
      <c r="E32">
        <f t="shared" si="0"/>
        <v>7211.9555688511027</v>
      </c>
      <c r="F32">
        <f t="shared" si="1"/>
        <v>7212</v>
      </c>
      <c r="G32">
        <f t="shared" si="2"/>
        <v>-2.7774000038334634E-2</v>
      </c>
      <c r="K32">
        <f t="shared" si="5"/>
        <v>-2.7774000038334634E-2</v>
      </c>
      <c r="O32">
        <f t="shared" ca="1" si="3"/>
        <v>-3.1235717204647476E-2</v>
      </c>
      <c r="Q32" s="2">
        <f t="shared" si="4"/>
        <v>43804.569649999961</v>
      </c>
    </row>
    <row r="33" spans="1:17" ht="12" customHeight="1" x14ac:dyDescent="0.2">
      <c r="A33" s="54" t="s">
        <v>56</v>
      </c>
      <c r="B33" s="55" t="s">
        <v>51</v>
      </c>
      <c r="C33" s="56">
        <v>58828.070059999824</v>
      </c>
      <c r="D33" s="54">
        <v>6.0000000000000002E-5</v>
      </c>
      <c r="E33">
        <f t="shared" si="0"/>
        <v>7219.9549193568801</v>
      </c>
      <c r="F33">
        <f t="shared" si="1"/>
        <v>7220</v>
      </c>
      <c r="G33">
        <f t="shared" si="2"/>
        <v>-2.8180000175780151E-2</v>
      </c>
      <c r="K33">
        <f t="shared" si="5"/>
        <v>-2.8180000175780151E-2</v>
      </c>
      <c r="O33">
        <f t="shared" ca="1" si="3"/>
        <v>-3.130529894998843E-2</v>
      </c>
      <c r="Q33" s="2">
        <f t="shared" si="4"/>
        <v>43809.570059999824</v>
      </c>
    </row>
    <row r="34" spans="1:17" ht="12" customHeight="1" x14ac:dyDescent="0.2">
      <c r="A34" s="51" t="s">
        <v>53</v>
      </c>
      <c r="B34" s="52" t="s">
        <v>51</v>
      </c>
      <c r="C34" s="53">
        <v>59124.054060000002</v>
      </c>
      <c r="D34" s="53">
        <v>2.0000000000000002E-5</v>
      </c>
      <c r="E34">
        <f t="shared" si="0"/>
        <v>7693.4520446263223</v>
      </c>
      <c r="F34">
        <f t="shared" si="1"/>
        <v>7693.5</v>
      </c>
      <c r="G34">
        <f t="shared" si="2"/>
        <v>-2.9976999998325482E-2</v>
      </c>
      <c r="K34">
        <f t="shared" si="5"/>
        <v>-2.9976999998325482E-2</v>
      </c>
      <c r="O34">
        <f t="shared" ca="1" si="3"/>
        <v>-3.5423668502355843E-2</v>
      </c>
      <c r="Q34" s="2">
        <f t="shared" si="4"/>
        <v>44105.554060000002</v>
      </c>
    </row>
    <row r="35" spans="1:17" ht="12" customHeight="1" x14ac:dyDescent="0.2">
      <c r="A35" s="51" t="s">
        <v>53</v>
      </c>
      <c r="B35" s="52" t="s">
        <v>2</v>
      </c>
      <c r="C35" s="53">
        <v>59195.000650000002</v>
      </c>
      <c r="D35" s="53">
        <v>3.0799999999999998E-3</v>
      </c>
      <c r="E35">
        <f t="shared" si="0"/>
        <v>7806.9480660756208</v>
      </c>
      <c r="F35">
        <f t="shared" si="1"/>
        <v>7807</v>
      </c>
      <c r="G35">
        <f t="shared" si="2"/>
        <v>-3.2463999996252824E-2</v>
      </c>
      <c r="K35">
        <f t="shared" si="5"/>
        <v>-3.2463999996252824E-2</v>
      </c>
      <c r="O35">
        <f t="shared" ca="1" si="3"/>
        <v>-3.6410859514380556E-2</v>
      </c>
      <c r="Q35" s="2">
        <f t="shared" si="4"/>
        <v>44176.500650000002</v>
      </c>
    </row>
    <row r="36" spans="1:17" ht="12" customHeight="1" x14ac:dyDescent="0.2">
      <c r="A36" s="46" t="s">
        <v>54</v>
      </c>
      <c r="B36" s="47" t="s">
        <v>2</v>
      </c>
      <c r="C36" s="8">
        <v>59951.040589999997</v>
      </c>
      <c r="D36" s="8">
        <v>3.0000000000000001E-5</v>
      </c>
      <c r="E36">
        <f t="shared" si="0"/>
        <v>9016.4145851397006</v>
      </c>
      <c r="F36">
        <f t="shared" si="1"/>
        <v>9016.5</v>
      </c>
      <c r="G36">
        <f t="shared" si="2"/>
        <v>-5.33930000019609E-2</v>
      </c>
      <c r="K36">
        <f t="shared" si="5"/>
        <v>-5.33930000019609E-2</v>
      </c>
      <c r="O36">
        <f t="shared" ca="1" si="3"/>
        <v>-4.6930749638115263E-2</v>
      </c>
      <c r="Q36" s="2">
        <f t="shared" si="4"/>
        <v>44932.540589999997</v>
      </c>
    </row>
    <row r="37" spans="1:17" ht="12" customHeight="1" x14ac:dyDescent="0.2">
      <c r="A37" t="s">
        <v>54</v>
      </c>
      <c r="B37" s="3" t="s">
        <v>2</v>
      </c>
      <c r="C37" s="8">
        <v>59966.043989999998</v>
      </c>
      <c r="D37" s="8">
        <v>2.3000000000000001E-4</v>
      </c>
      <c r="E37">
        <f t="shared" ref="E37" si="6">+(C37-C$7)/C$8</f>
        <v>9040.4161080911581</v>
      </c>
      <c r="F37">
        <f t="shared" si="1"/>
        <v>9040.5</v>
      </c>
      <c r="G37">
        <f t="shared" ref="G37" si="7">+C37-(C$7+F37*C$8)</f>
        <v>-5.2440999999816995E-2</v>
      </c>
      <c r="K37">
        <f t="shared" ref="K37" si="8">+G37</f>
        <v>-5.2440999999816995E-2</v>
      </c>
      <c r="O37">
        <f t="shared" ref="O37" ca="1" si="9">+C$11+C$12*$F37</f>
        <v>-4.7139494874138113E-2</v>
      </c>
      <c r="Q37" s="2">
        <f t="shared" ref="Q37" si="10">+C37-15018.5</f>
        <v>44947.543989999998</v>
      </c>
    </row>
    <row r="38" spans="1:17" ht="12" customHeight="1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rotectedRanges>
    <protectedRange sqref="A31:D31" name="Range1"/>
  </protectedRanges>
  <sortState xmlns:xlrd2="http://schemas.microsoft.com/office/spreadsheetml/2017/richdata2" ref="A21:U36">
    <sortCondition ref="C21:C36"/>
  </sortState>
  <phoneticPr fontId="7" type="noConversion"/>
  <hyperlinks>
    <hyperlink ref="H64305" r:id="rId1" display="http://vsolj.cetus-net.org/bulletin.html" xr:uid="{00000000-0004-0000-0000-000000000000}"/>
    <hyperlink ref="H64298" r:id="rId2" display="https://www.aavso.org/ejaavso" xr:uid="{00000000-0004-0000-0000-000001000000}"/>
    <hyperlink ref="AP449" r:id="rId3" display="http://cdsbib.u-strasbg.fr/cgi-bin/cdsbib?1990RMxAA..21..381G" xr:uid="{00000000-0004-0000-0000-000002000000}"/>
    <hyperlink ref="AP453" r:id="rId4" display="http://cdsbib.u-strasbg.fr/cgi-bin/cdsbib?1990RMxAA..21..381G" xr:uid="{00000000-0004-0000-0000-000003000000}"/>
    <hyperlink ref="AP452" r:id="rId5" display="http://cdsbib.u-strasbg.fr/cgi-bin/cdsbib?1990RMxAA..21..381G" xr:uid="{00000000-0004-0000-0000-000004000000}"/>
    <hyperlink ref="AP433" r:id="rId6" display="http://cdsbib.u-strasbg.fr/cgi-bin/cdsbib?1990RMxAA..21..381G" xr:uid="{00000000-0004-0000-0000-000005000000}"/>
    <hyperlink ref="I64305" r:id="rId7" display="http://vsolj.cetus-net.org/bulletin.html" xr:uid="{00000000-0004-0000-0000-000006000000}"/>
    <hyperlink ref="AQ589" r:id="rId8" display="http://cdsbib.u-strasbg.fr/cgi-bin/cdsbib?1990RMxAA..21..381G" xr:uid="{00000000-0004-0000-0000-000007000000}"/>
    <hyperlink ref="AQ55355" r:id="rId9" display="http://cdsbib.u-strasbg.fr/cgi-bin/cdsbib?1990RMxAA..21..381G" xr:uid="{00000000-0004-0000-0000-000008000000}"/>
    <hyperlink ref="AQ590" r:id="rId10" display="http://cdsbib.u-strasbg.fr/cgi-bin/cdsbib?1990RMxAA..21..381G" xr:uid="{00000000-0004-0000-0000-000009000000}"/>
    <hyperlink ref="H64302" r:id="rId11" display="https://www.aavso.org/ejaavso" xr:uid="{00000000-0004-0000-0000-00000A000000}"/>
    <hyperlink ref="H1475" r:id="rId12" display="http://vsolj.cetus-net.org/bulletin.html" xr:uid="{00000000-0004-0000-0000-00000B000000}"/>
    <hyperlink ref="AP2719" r:id="rId13" display="http://cdsbib.u-strasbg.fr/cgi-bin/cdsbib?1990RMxAA..21..381G" xr:uid="{00000000-0004-0000-0000-00000C000000}"/>
    <hyperlink ref="AP2722" r:id="rId14" display="http://cdsbib.u-strasbg.fr/cgi-bin/cdsbib?1990RMxAA..21..381G" xr:uid="{00000000-0004-0000-0000-00000D000000}"/>
    <hyperlink ref="AP2720" r:id="rId15" display="http://cdsbib.u-strasbg.fr/cgi-bin/cdsbib?1990RMxAA..21..381G" xr:uid="{00000000-0004-0000-0000-00000E000000}"/>
    <hyperlink ref="AP2704" r:id="rId16" display="http://cdsbib.u-strasbg.fr/cgi-bin/cdsbib?1990RMxAA..21..381G" xr:uid="{00000000-0004-0000-0000-00000F000000}"/>
    <hyperlink ref="I1475" r:id="rId17" display="http://vsolj.cetus-net.org/bulletin.html" xr:uid="{00000000-0004-0000-0000-000010000000}"/>
    <hyperlink ref="AQ2933" r:id="rId18" display="http://cdsbib.u-strasbg.fr/cgi-bin/cdsbib?1990RMxAA..21..381G" xr:uid="{00000000-0004-0000-0000-000011000000}"/>
    <hyperlink ref="AQ65170" r:id="rId19" display="http://cdsbib.u-strasbg.fr/cgi-bin/cdsbib?1990RMxAA..21..381G" xr:uid="{00000000-0004-0000-0000-000012000000}"/>
    <hyperlink ref="AQ2937" r:id="rId20" display="http://cdsbib.u-strasbg.fr/cgi-bin/cdsbib?1990RMxAA..21..381G" xr:uid="{00000000-0004-0000-0000-000013000000}"/>
    <hyperlink ref="H64125" r:id="rId21" display="http://vsolj.cetus-net.org/bulletin.html" xr:uid="{00000000-0004-0000-0000-000014000000}"/>
    <hyperlink ref="H64118" r:id="rId22" display="https://www.aavso.org/ejaavso" xr:uid="{00000000-0004-0000-0000-000015000000}"/>
    <hyperlink ref="I64125" r:id="rId23" display="http://vsolj.cetus-net.org/bulletin.html" xr:uid="{00000000-0004-0000-0000-000016000000}"/>
    <hyperlink ref="AQ57776" r:id="rId24" display="http://cdsbib.u-strasbg.fr/cgi-bin/cdsbib?1990RMxAA..21..381G" xr:uid="{00000000-0004-0000-0000-000017000000}"/>
    <hyperlink ref="H64122" r:id="rId25" display="https://www.aavso.org/ejaavso" xr:uid="{00000000-0004-0000-0000-000018000000}"/>
    <hyperlink ref="AP5140" r:id="rId26" display="http://cdsbib.u-strasbg.fr/cgi-bin/cdsbib?1990RMxAA..21..381G" xr:uid="{00000000-0004-0000-0000-000019000000}"/>
    <hyperlink ref="AP5143" r:id="rId27" display="http://cdsbib.u-strasbg.fr/cgi-bin/cdsbib?1990RMxAA..21..381G" xr:uid="{00000000-0004-0000-0000-00001A000000}"/>
    <hyperlink ref="AP5141" r:id="rId28" display="http://cdsbib.u-strasbg.fr/cgi-bin/cdsbib?1990RMxAA..21..381G" xr:uid="{00000000-0004-0000-0000-00001B000000}"/>
    <hyperlink ref="AP5125" r:id="rId29" display="http://cdsbib.u-strasbg.fr/cgi-bin/cdsbib?1990RMxAA..21..381G" xr:uid="{00000000-0004-0000-0000-00001C000000}"/>
    <hyperlink ref="AQ5354" r:id="rId30" display="http://cdsbib.u-strasbg.fr/cgi-bin/cdsbib?1990RMxAA..21..381G" xr:uid="{00000000-0004-0000-0000-00001D000000}"/>
    <hyperlink ref="AQ5358" r:id="rId31" display="http://cdsbib.u-strasbg.fr/cgi-bin/cdsbib?1990RMxAA..21..381G" xr:uid="{00000000-0004-0000-0000-00001E000000}"/>
    <hyperlink ref="AQ65038" r:id="rId32" display="http://cdsbib.u-strasbg.fr/cgi-bin/cdsbib?1990RMxAA..21..381G" xr:uid="{00000000-0004-0000-0000-00001F000000}"/>
    <hyperlink ref="I2246" r:id="rId33" display="http://vsolj.cetus-net.org/bulletin.html" xr:uid="{00000000-0004-0000-0000-000020000000}"/>
    <hyperlink ref="H2246" r:id="rId34" display="http://vsolj.cetus-net.org/bulletin.html" xr:uid="{00000000-0004-0000-0000-000021000000}"/>
    <hyperlink ref="AQ163" r:id="rId35" display="http://cdsbib.u-strasbg.fr/cgi-bin/cdsbib?1990RMxAA..21..381G" xr:uid="{00000000-0004-0000-0000-000022000000}"/>
    <hyperlink ref="AQ162" r:id="rId36" display="http://cdsbib.u-strasbg.fr/cgi-bin/cdsbib?1990RMxAA..21..381G" xr:uid="{00000000-0004-0000-0000-000023000000}"/>
    <hyperlink ref="AP3416" r:id="rId37" display="http://cdsbib.u-strasbg.fr/cgi-bin/cdsbib?1990RMxAA..21..381G" xr:uid="{00000000-0004-0000-0000-000024000000}"/>
    <hyperlink ref="AP3434" r:id="rId38" display="http://cdsbib.u-strasbg.fr/cgi-bin/cdsbib?1990RMxAA..21..381G" xr:uid="{00000000-0004-0000-0000-000025000000}"/>
    <hyperlink ref="AP3435" r:id="rId39" display="http://cdsbib.u-strasbg.fr/cgi-bin/cdsbib?1990RMxAA..21..381G" xr:uid="{00000000-0004-0000-0000-000026000000}"/>
    <hyperlink ref="AP3431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2023-01-22T01:05:18Z</dcterms:modified>
</cp:coreProperties>
</file>