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EB87107C-B3EE-4C34-89F9-644D6F9A2609}" xr6:coauthVersionLast="47" xr6:coauthVersionMax="47" xr10:uidLastSave="{00000000-0000-0000-0000-000000000000}"/>
  <bookViews>
    <workbookView xWindow="780" yWindow="780" windowWidth="13320" windowHeight="146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/>
  <c r="G23" i="1" s="1"/>
  <c r="I23" i="1" s="1"/>
  <c r="Q23" i="1"/>
  <c r="E24" i="1"/>
  <c r="F24" i="1"/>
  <c r="G24" i="1" s="1"/>
  <c r="I24" i="1" s="1"/>
  <c r="Q24" i="1"/>
  <c r="E25" i="1"/>
  <c r="F25" i="1"/>
  <c r="G25" i="1" s="1"/>
  <c r="I25" i="1" s="1"/>
  <c r="Q25" i="1"/>
  <c r="E26" i="1"/>
  <c r="F26" i="1" s="1"/>
  <c r="G26" i="1" s="1"/>
  <c r="I26" i="1" s="1"/>
  <c r="Q26" i="1"/>
  <c r="E27" i="1"/>
  <c r="F27" i="1"/>
  <c r="G27" i="1" s="1"/>
  <c r="I27" i="1" s="1"/>
  <c r="Q27" i="1"/>
  <c r="E28" i="1"/>
  <c r="F28" i="1"/>
  <c r="G28" i="1" s="1"/>
  <c r="I28" i="1" s="1"/>
  <c r="Q28" i="1"/>
  <c r="C9" i="1"/>
  <c r="Q21" i="1"/>
  <c r="D9" i="1"/>
  <c r="F15" i="1"/>
  <c r="F16" i="1" s="1"/>
  <c r="E21" i="1"/>
  <c r="F21" i="1" s="1"/>
  <c r="G21" i="1" s="1"/>
  <c r="I21" i="1" s="1"/>
  <c r="C17" i="1"/>
  <c r="C11" i="1"/>
  <c r="C12" i="1"/>
  <c r="O24" i="1" l="1"/>
  <c r="O28" i="1"/>
  <c r="O23" i="1"/>
  <c r="O27" i="1"/>
  <c r="O25" i="1"/>
  <c r="O22" i="1"/>
  <c r="O26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<sst xmlns="http://schemas.openxmlformats.org/spreadsheetml/2006/main" count="64" uniqueCount="49">
  <si>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</si>
  <si>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</si>
  <si>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</si>
  <si>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</si>
  <si>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</si>
  <si>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</si>
  <si>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</si>
  <si>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</si>
  <si>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</si>
  <si>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</si>
  <si>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</si>
  <si>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</si>
  <si>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</si>
  <si>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</si>
  <si>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</si>
  <si>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</si>
  <si>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</si>
  <si>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</si>
  <si>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</si>
  <si>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</si>
  <si>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</si>
  <si>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</si>
  <si>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</si>
  <si>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</si>
  <si>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</si>
  <si>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</si>
  <si>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</si>
  <si>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</si>
  <si>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</si>
  <si>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</si>
  <si>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</si>
  <si>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</si>
  <si>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</si>
  <si>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</si>
  <si>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</si>
  <si>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</si>
  <si>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</si>
  <si>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</si>
  <si>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</si>
  <si>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</si>
  <si>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</si>
  <si>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</si>
  <si>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</si>
  <si>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</si>
  <si>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V0507 Lac</t>
  </si>
  <si>
    <t>EW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</si>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</sst>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V0510</a:t>
            </a:r>
            <a:r>
              <a:rPr lang="en-AU" baseline="0"/>
              <a:t> Lac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9175.5</c:v>
                </c:pt>
                <c:pt idx="2">
                  <c:v>9197.5</c:v>
                </c:pt>
                <c:pt idx="3">
                  <c:v>9214</c:v>
                </c:pt>
                <c:pt idx="4">
                  <c:v>9263.5</c:v>
                </c:pt>
                <c:pt idx="5">
                  <c:v>9264</c:v>
                </c:pt>
                <c:pt idx="6">
                  <c:v>9269</c:v>
                </c:pt>
                <c:pt idx="7">
                  <c:v>9269.5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9175.5</c:v>
                </c:pt>
                <c:pt idx="2">
                  <c:v>9197.5</c:v>
                </c:pt>
                <c:pt idx="3">
                  <c:v>9214</c:v>
                </c:pt>
                <c:pt idx="4">
                  <c:v>9263.5</c:v>
                </c:pt>
                <c:pt idx="5">
                  <c:v>9264</c:v>
                </c:pt>
                <c:pt idx="6">
                  <c:v>9269</c:v>
                </c:pt>
                <c:pt idx="7">
                  <c:v>9269.5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-6.3049999953364022E-3</c:v>
                </c:pt>
                <c:pt idx="2">
                  <c:v>-3.7250000023050234E-3</c:v>
                </c:pt>
                <c:pt idx="3">
                  <c:v>-5.9399999954621308E-3</c:v>
                </c:pt>
                <c:pt idx="4">
                  <c:v>-5.0849999970523641E-3</c:v>
                </c:pt>
                <c:pt idx="5">
                  <c:v>-8.139999998093117E-3</c:v>
                </c:pt>
                <c:pt idx="6">
                  <c:v>-8.0899999957182445E-3</c:v>
                </c:pt>
                <c:pt idx="7">
                  <c:v>-3.8449999992735684E-3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9175.5</c:v>
                </c:pt>
                <c:pt idx="2">
                  <c:v>9197.5</c:v>
                </c:pt>
                <c:pt idx="3">
                  <c:v>9214</c:v>
                </c:pt>
                <c:pt idx="4">
                  <c:v>9263.5</c:v>
                </c:pt>
                <c:pt idx="5">
                  <c:v>9264</c:v>
                </c:pt>
                <c:pt idx="6">
                  <c:v>9269</c:v>
                </c:pt>
                <c:pt idx="7">
                  <c:v>9269.5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9175.5</c:v>
                </c:pt>
                <c:pt idx="2">
                  <c:v>9197.5</c:v>
                </c:pt>
                <c:pt idx="3">
                  <c:v>9214</c:v>
                </c:pt>
                <c:pt idx="4">
                  <c:v>9263.5</c:v>
                </c:pt>
                <c:pt idx="5">
                  <c:v>9264</c:v>
                </c:pt>
                <c:pt idx="6">
                  <c:v>9269</c:v>
                </c:pt>
                <c:pt idx="7">
                  <c:v>9269.5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9175.5</c:v>
                </c:pt>
                <c:pt idx="2">
                  <c:v>9197.5</c:v>
                </c:pt>
                <c:pt idx="3">
                  <c:v>9214</c:v>
                </c:pt>
                <c:pt idx="4">
                  <c:v>9263.5</c:v>
                </c:pt>
                <c:pt idx="5">
                  <c:v>9264</c:v>
                </c:pt>
                <c:pt idx="6">
                  <c:v>9269</c:v>
                </c:pt>
                <c:pt idx="7">
                  <c:v>9269.5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9175.5</c:v>
                </c:pt>
                <c:pt idx="2">
                  <c:v>9197.5</c:v>
                </c:pt>
                <c:pt idx="3">
                  <c:v>9214</c:v>
                </c:pt>
                <c:pt idx="4">
                  <c:v>9263.5</c:v>
                </c:pt>
                <c:pt idx="5">
                  <c:v>9264</c:v>
                </c:pt>
                <c:pt idx="6">
                  <c:v>9269</c:v>
                </c:pt>
                <c:pt idx="7">
                  <c:v>9269.5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9175.5</c:v>
                </c:pt>
                <c:pt idx="2">
                  <c:v>9197.5</c:v>
                </c:pt>
                <c:pt idx="3">
                  <c:v>9214</c:v>
                </c:pt>
                <c:pt idx="4">
                  <c:v>9263.5</c:v>
                </c:pt>
                <c:pt idx="5">
                  <c:v>9264</c:v>
                </c:pt>
                <c:pt idx="6">
                  <c:v>9269</c:v>
                </c:pt>
                <c:pt idx="7">
                  <c:v>9269.5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9175.5</c:v>
                </c:pt>
                <c:pt idx="2">
                  <c:v>9197.5</c:v>
                </c:pt>
                <c:pt idx="3">
                  <c:v>9214</c:v>
                </c:pt>
                <c:pt idx="4">
                  <c:v>9263.5</c:v>
                </c:pt>
                <c:pt idx="5">
                  <c:v>9264</c:v>
                </c:pt>
                <c:pt idx="6">
                  <c:v>9269</c:v>
                </c:pt>
                <c:pt idx="7">
                  <c:v>9269.5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1.0408710757481461E-5</c:v>
                </c:pt>
                <c:pt idx="1">
                  <c:v>-5.8385442512190484E-3</c:v>
                </c:pt>
                <c:pt idx="2">
                  <c:v>-5.8525682243173519E-3</c:v>
                </c:pt>
                <c:pt idx="3">
                  <c:v>-5.8630862041410799E-3</c:v>
                </c:pt>
                <c:pt idx="4">
                  <c:v>-5.8946401436122623E-3</c:v>
                </c:pt>
                <c:pt idx="5">
                  <c:v>-5.8949588702735872E-3</c:v>
                </c:pt>
                <c:pt idx="6">
                  <c:v>-5.8981461368868386E-3</c:v>
                </c:pt>
                <c:pt idx="7">
                  <c:v>-5.8984648635481635E-3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9175.5</c:v>
                </c:pt>
                <c:pt idx="2">
                  <c:v>9197.5</c:v>
                </c:pt>
                <c:pt idx="3">
                  <c:v>9214</c:v>
                </c:pt>
                <c:pt idx="4">
                  <c:v>9263.5</c:v>
                </c:pt>
                <c:pt idx="5">
                  <c:v>9264</c:v>
                </c:pt>
                <c:pt idx="6">
                  <c:v>9269</c:v>
                </c:pt>
                <c:pt idx="7">
                  <c:v>9269.5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0</xdr:row>
      <xdr:rowOff>0</xdr:rowOff>
    </xdr:from>
    <xdr:to>
      <xdr:col>17</xdr:col>
      <xdr:colOff>333375</xdr:colOff>
      <xdr:row>18</xdr:row>
      <xdr:rowOff>95250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56171.031999999999</v>
      </c>
      <c r="D7" s="29" t="s">
        <v>46</v>
      </c>
    </row>
    <row r="8" spans="1:15" x14ac:dyDescent="0.2">
      <c r="A8" t="s">
        <v>3</v>
      </c>
      <c r="C8" s="8">
        <v>0.36231000000000002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1.0408710757481461E-5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-6.3745332265015858E-7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59529.277491853863</v>
      </c>
      <c r="E15" s="14" t="s">
        <v>30</v>
      </c>
      <c r="F15" s="33">
        <f ca="1">NOW()+15018.5+$C$5/24</f>
        <v>59961.661035763886</v>
      </c>
    </row>
    <row r="16" spans="1:15" x14ac:dyDescent="0.2">
      <c r="A16" s="16" t="s">
        <v>4</v>
      </c>
      <c r="B16" s="10"/>
      <c r="C16" s="17">
        <f ca="1">+C8+C12</f>
        <v>0.36230936254667739</v>
      </c>
      <c r="E16" s="14" t="s">
        <v>35</v>
      </c>
      <c r="F16" s="15">
        <f ca="1">ROUND(2*(F15-$C$7)/$C$8,0)/2+F14</f>
        <v>10463.5</v>
      </c>
    </row>
    <row r="17" spans="1:21" ht="13.5" thickBot="1" x14ac:dyDescent="0.25">
      <c r="A17" s="14" t="s">
        <v>27</v>
      </c>
      <c r="B17" s="10"/>
      <c r="C17" s="10">
        <f>COUNT(C21:C2191)</f>
        <v>8</v>
      </c>
      <c r="E17" s="14" t="s">
        <v>36</v>
      </c>
      <c r="F17" s="23">
        <f ca="1">ROUND(2*(F15-$C$15)/$C$16,0)/2+F14</f>
        <v>1194.5</v>
      </c>
    </row>
    <row r="18" spans="1:21" ht="14.25" thickTop="1" thickBot="1" x14ac:dyDescent="0.25">
      <c r="A18" s="16" t="s">
        <v>5</v>
      </c>
      <c r="B18" s="10"/>
      <c r="C18" s="19">
        <f ca="1">+C15</f>
        <v>59529.277491853863</v>
      </c>
      <c r="D18" s="20">
        <f ca="1">+C16</f>
        <v>0.36230936254667739</v>
      </c>
      <c r="E18" s="14" t="s">
        <v>31</v>
      </c>
      <c r="F18" s="18">
        <f ca="1">+$C$15+$C$16*F17-15018.5-$C$5/24</f>
        <v>44943.951858749206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46</v>
      </c>
      <c r="C21" s="8">
        <v>56171.031999999999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1.0408710757481461E-5</v>
      </c>
      <c r="Q21" s="43">
        <f>+C21-15018.5</f>
        <v>41152.531999999999</v>
      </c>
    </row>
    <row r="22" spans="1:21" x14ac:dyDescent="0.2">
      <c r="A22" s="44" t="s">
        <v>47</v>
      </c>
      <c r="B22" s="45" t="s">
        <v>48</v>
      </c>
      <c r="C22" s="46">
        <v>59495.401100000003</v>
      </c>
      <c r="D22" s="44">
        <v>3.5000000000000001E-3</v>
      </c>
      <c r="E22">
        <f t="shared" ref="E22:E28" si="0">+(C22-C$7)/C$8</f>
        <v>9175.4825977753953</v>
      </c>
      <c r="F22">
        <f t="shared" ref="F22:F28" si="1">ROUND(2*E22,0)/2</f>
        <v>9175.5</v>
      </c>
      <c r="G22">
        <f t="shared" ref="G22:G28" si="2">+C22-(C$7+F22*C$8)</f>
        <v>-6.3049999953364022E-3</v>
      </c>
      <c r="I22">
        <f t="shared" ref="I22:I28" si="3">+G22</f>
        <v>-6.3049999953364022E-3</v>
      </c>
      <c r="O22">
        <f t="shared" ref="O22:O28" ca="1" si="4">+C$11+C$12*$F22</f>
        <v>-5.8385442512190484E-3</v>
      </c>
      <c r="Q22" s="43">
        <f t="shared" ref="Q22:Q28" si="5">+C22-15018.5</f>
        <v>44476.901100000003</v>
      </c>
    </row>
    <row r="23" spans="1:21" x14ac:dyDescent="0.2">
      <c r="A23" s="44" t="s">
        <v>47</v>
      </c>
      <c r="B23" s="45" t="s">
        <v>48</v>
      </c>
      <c r="C23" s="46">
        <v>59503.374499999998</v>
      </c>
      <c r="D23" s="44">
        <v>3.5000000000000001E-3</v>
      </c>
      <c r="E23">
        <f t="shared" si="0"/>
        <v>9197.4897187491333</v>
      </c>
      <c r="F23">
        <f t="shared" si="1"/>
        <v>9197.5</v>
      </c>
      <c r="G23">
        <f t="shared" si="2"/>
        <v>-3.7250000023050234E-3</v>
      </c>
      <c r="I23">
        <f t="shared" si="3"/>
        <v>-3.7250000023050234E-3</v>
      </c>
      <c r="O23">
        <f t="shared" ca="1" si="4"/>
        <v>-5.8525682243173519E-3</v>
      </c>
      <c r="Q23" s="43">
        <f t="shared" si="5"/>
        <v>44484.874499999998</v>
      </c>
    </row>
    <row r="24" spans="1:21" x14ac:dyDescent="0.2">
      <c r="A24" s="44" t="s">
        <v>47</v>
      </c>
      <c r="B24" s="45" t="s">
        <v>48</v>
      </c>
      <c r="C24" s="46">
        <v>59509.350400000003</v>
      </c>
      <c r="D24" s="44">
        <v>3.5000000000000001E-3</v>
      </c>
      <c r="E24">
        <f t="shared" si="0"/>
        <v>9213.9836051999773</v>
      </c>
      <c r="F24">
        <f t="shared" si="1"/>
        <v>9214</v>
      </c>
      <c r="G24">
        <f t="shared" si="2"/>
        <v>-5.9399999954621308E-3</v>
      </c>
      <c r="I24">
        <f t="shared" si="3"/>
        <v>-5.9399999954621308E-3</v>
      </c>
      <c r="O24">
        <f t="shared" ca="1" si="4"/>
        <v>-5.8630862041410799E-3</v>
      </c>
      <c r="Q24" s="43">
        <f t="shared" si="5"/>
        <v>44490.850400000003</v>
      </c>
    </row>
    <row r="25" spans="1:21" x14ac:dyDescent="0.2">
      <c r="A25" s="44" t="s">
        <v>47</v>
      </c>
      <c r="B25" s="45" t="s">
        <v>48</v>
      </c>
      <c r="C25" s="46">
        <v>59527.285600000003</v>
      </c>
      <c r="D25" s="44">
        <v>3.5000000000000001E-3</v>
      </c>
      <c r="E25">
        <f t="shared" si="0"/>
        <v>9263.4859650575563</v>
      </c>
      <c r="F25">
        <f t="shared" si="1"/>
        <v>9263.5</v>
      </c>
      <c r="G25">
        <f t="shared" si="2"/>
        <v>-5.0849999970523641E-3</v>
      </c>
      <c r="I25">
        <f t="shared" si="3"/>
        <v>-5.0849999970523641E-3</v>
      </c>
      <c r="O25">
        <f t="shared" ca="1" si="4"/>
        <v>-5.8946401436122623E-3</v>
      </c>
      <c r="Q25" s="43">
        <f t="shared" si="5"/>
        <v>44508.785600000003</v>
      </c>
    </row>
    <row r="26" spans="1:21" x14ac:dyDescent="0.2">
      <c r="A26" s="44" t="s">
        <v>47</v>
      </c>
      <c r="B26" s="45" t="s">
        <v>48</v>
      </c>
      <c r="C26" s="46">
        <v>59527.4637</v>
      </c>
      <c r="D26" s="44">
        <v>3.5000000000000001E-3</v>
      </c>
      <c r="E26">
        <f t="shared" si="0"/>
        <v>9263.9775330518096</v>
      </c>
      <c r="F26">
        <f t="shared" si="1"/>
        <v>9264</v>
      </c>
      <c r="G26">
        <f t="shared" si="2"/>
        <v>-8.139999998093117E-3</v>
      </c>
      <c r="I26">
        <f t="shared" si="3"/>
        <v>-8.139999998093117E-3</v>
      </c>
      <c r="O26">
        <f t="shared" ca="1" si="4"/>
        <v>-5.8949588702735872E-3</v>
      </c>
      <c r="Q26" s="43">
        <f t="shared" si="5"/>
        <v>44508.9637</v>
      </c>
    </row>
    <row r="27" spans="1:21" x14ac:dyDescent="0.2">
      <c r="A27" s="44" t="s">
        <v>47</v>
      </c>
      <c r="B27" s="45" t="s">
        <v>48</v>
      </c>
      <c r="C27" s="46">
        <v>59529.275300000001</v>
      </c>
      <c r="D27" s="44">
        <v>3.5000000000000001E-3</v>
      </c>
      <c r="E27">
        <f t="shared" si="0"/>
        <v>9268.9776710551778</v>
      </c>
      <c r="F27">
        <f t="shared" si="1"/>
        <v>9269</v>
      </c>
      <c r="G27">
        <f t="shared" si="2"/>
        <v>-8.0899999957182445E-3</v>
      </c>
      <c r="I27">
        <f t="shared" si="3"/>
        <v>-8.0899999957182445E-3</v>
      </c>
      <c r="O27">
        <f t="shared" ca="1" si="4"/>
        <v>-5.8981461368868386E-3</v>
      </c>
      <c r="Q27" s="43">
        <f t="shared" si="5"/>
        <v>44510.775300000001</v>
      </c>
    </row>
    <row r="28" spans="1:21" x14ac:dyDescent="0.2">
      <c r="A28" s="44" t="s">
        <v>47</v>
      </c>
      <c r="B28" s="45" t="s">
        <v>48</v>
      </c>
      <c r="C28" s="46">
        <v>59529.460700000003</v>
      </c>
      <c r="D28" s="44">
        <v>3.5000000000000001E-3</v>
      </c>
      <c r="E28">
        <f t="shared" si="0"/>
        <v>9269.4893875410671</v>
      </c>
      <c r="F28">
        <f t="shared" si="1"/>
        <v>9269.5</v>
      </c>
      <c r="G28">
        <f t="shared" si="2"/>
        <v>-3.8449999992735684E-3</v>
      </c>
      <c r="I28">
        <f t="shared" si="3"/>
        <v>-3.8449999992735684E-3</v>
      </c>
      <c r="O28">
        <f t="shared" ca="1" si="4"/>
        <v>-5.8984648635481635E-3</v>
      </c>
      <c r="Q28" s="43">
        <f t="shared" si="5"/>
        <v>44510.960700000003</v>
      </c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2023-01-17T02:51:53Z</dcterms:modified>
</cp:coreProperties>
</file>