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4261819-2429-49A8-8C2E-BAB7AB589F4B}" xr6:coauthVersionLast="47" xr6:coauthVersionMax="47" xr10:uidLastSave="{00000000-0000-0000-0000-000000000000}"/>
  <bookViews>
    <workbookView xWindow="13770" yWindow="405" windowWidth="12630" windowHeight="14640"/>
  </bookViews>
  <sheets>
    <sheet name="Active" sheetId="1" r:id="rId1"/>
    <sheet name="Sheet1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926" i="1" l="1"/>
  <c r="F926" i="1" s="1"/>
  <c r="G926" i="1" s="1"/>
  <c r="K926" i="1" s="1"/>
  <c r="Q926" i="1"/>
  <c r="E927" i="1"/>
  <c r="F927" i="1" s="1"/>
  <c r="G927" i="1" s="1"/>
  <c r="K927" i="1" s="1"/>
  <c r="Q927" i="1"/>
  <c r="E928" i="1"/>
  <c r="F928" i="1" s="1"/>
  <c r="G928" i="1" s="1"/>
  <c r="K928" i="1" s="1"/>
  <c r="Q928" i="1"/>
  <c r="E929" i="1"/>
  <c r="F929" i="1" s="1"/>
  <c r="G929" i="1" s="1"/>
  <c r="K929" i="1" s="1"/>
  <c r="Q929" i="1"/>
  <c r="E930" i="1"/>
  <c r="F930" i="1"/>
  <c r="G930" i="1" s="1"/>
  <c r="K930" i="1" s="1"/>
  <c r="Q930" i="1"/>
  <c r="E925" i="1"/>
  <c r="F925" i="1" s="1"/>
  <c r="G925" i="1" s="1"/>
  <c r="K925" i="1" s="1"/>
  <c r="Q925" i="1"/>
  <c r="E919" i="1"/>
  <c r="F919" i="1" s="1"/>
  <c r="G919" i="1" s="1"/>
  <c r="K919" i="1" s="1"/>
  <c r="Q919" i="1"/>
  <c r="E920" i="1"/>
  <c r="F920" i="1"/>
  <c r="G920" i="1" s="1"/>
  <c r="K920" i="1" s="1"/>
  <c r="Q920" i="1"/>
  <c r="E921" i="1"/>
  <c r="F921" i="1"/>
  <c r="G921" i="1" s="1"/>
  <c r="K921" i="1" s="1"/>
  <c r="Q921" i="1"/>
  <c r="E922" i="1"/>
  <c r="F922" i="1" s="1"/>
  <c r="G922" i="1" s="1"/>
  <c r="K922" i="1" s="1"/>
  <c r="Q922" i="1"/>
  <c r="E923" i="1"/>
  <c r="F923" i="1" s="1"/>
  <c r="G923" i="1" s="1"/>
  <c r="K923" i="1" s="1"/>
  <c r="Q923" i="1"/>
  <c r="E924" i="1"/>
  <c r="F924" i="1" s="1"/>
  <c r="G924" i="1" s="1"/>
  <c r="K924" i="1" s="1"/>
  <c r="Q924" i="1"/>
  <c r="E917" i="1"/>
  <c r="F917" i="1" s="1"/>
  <c r="G917" i="1" s="1"/>
  <c r="K917" i="1" s="1"/>
  <c r="Q917" i="1"/>
  <c r="E916" i="1"/>
  <c r="F916" i="1" s="1"/>
  <c r="G916" i="1" s="1"/>
  <c r="K916" i="1" s="1"/>
  <c r="E918" i="1"/>
  <c r="F918" i="1" s="1"/>
  <c r="G918" i="1" s="1"/>
  <c r="K918" i="1" s="1"/>
  <c r="Q916" i="1"/>
  <c r="Q918" i="1"/>
  <c r="E910" i="1"/>
  <c r="F910" i="1" s="1"/>
  <c r="G910" i="1" s="1"/>
  <c r="K910" i="1" s="1"/>
  <c r="E907" i="1"/>
  <c r="F907" i="1" s="1"/>
  <c r="G907" i="1" s="1"/>
  <c r="E348" i="1"/>
  <c r="F348" i="1" s="1"/>
  <c r="G348" i="1" s="1"/>
  <c r="E908" i="1"/>
  <c r="F908" i="1" s="1"/>
  <c r="G908" i="1" s="1"/>
  <c r="E906" i="1"/>
  <c r="F906" i="1" s="1"/>
  <c r="G906" i="1" s="1"/>
  <c r="E909" i="1"/>
  <c r="F909" i="1" s="1"/>
  <c r="G909" i="1" s="1"/>
  <c r="E913" i="1"/>
  <c r="F913" i="1"/>
  <c r="G913" i="1" s="1"/>
  <c r="K913" i="1" s="1"/>
  <c r="E336" i="1"/>
  <c r="F336" i="1" s="1"/>
  <c r="G336" i="1" s="1"/>
  <c r="E343" i="1"/>
  <c r="F343" i="1" s="1"/>
  <c r="G343" i="1" s="1"/>
  <c r="E447" i="1"/>
  <c r="F447" i="1"/>
  <c r="G447" i="1" s="1"/>
  <c r="E504" i="1"/>
  <c r="F504" i="1" s="1"/>
  <c r="G504" i="1" s="1"/>
  <c r="E620" i="1"/>
  <c r="F620" i="1" s="1"/>
  <c r="G620" i="1" s="1"/>
  <c r="E911" i="1"/>
  <c r="F911" i="1" s="1"/>
  <c r="G911" i="1" s="1"/>
  <c r="K911" i="1" s="1"/>
  <c r="E912" i="1"/>
  <c r="F912" i="1" s="1"/>
  <c r="G912" i="1" s="1"/>
  <c r="K912" i="1" s="1"/>
  <c r="E914" i="1"/>
  <c r="F914" i="1" s="1"/>
  <c r="G914" i="1" s="1"/>
  <c r="K914" i="1" s="1"/>
  <c r="E915" i="1"/>
  <c r="F915" i="1" s="1"/>
  <c r="G915" i="1" s="1"/>
  <c r="K915" i="1" s="1"/>
  <c r="E526" i="1"/>
  <c r="F526" i="1" s="1"/>
  <c r="G526" i="1" s="1"/>
  <c r="K526" i="1" s="1"/>
  <c r="E905" i="1"/>
  <c r="F905" i="1" s="1"/>
  <c r="G905" i="1" s="1"/>
  <c r="K905" i="1" s="1"/>
  <c r="Q910" i="1"/>
  <c r="Q911" i="1"/>
  <c r="Q912" i="1"/>
  <c r="Q914" i="1"/>
  <c r="Q915" i="1"/>
  <c r="Q526" i="1"/>
  <c r="Q905" i="1"/>
  <c r="E568" i="1"/>
  <c r="F568" i="1"/>
  <c r="G568" i="1" s="1"/>
  <c r="U568" i="1" s="1"/>
  <c r="E569" i="1"/>
  <c r="F569" i="1"/>
  <c r="G569" i="1" s="1"/>
  <c r="U569" i="1" s="1"/>
  <c r="E570" i="1"/>
  <c r="F570" i="1"/>
  <c r="G570" i="1" s="1"/>
  <c r="U570" i="1" s="1"/>
  <c r="E571" i="1"/>
  <c r="F571" i="1" s="1"/>
  <c r="G571" i="1" s="1"/>
  <c r="U571" i="1" s="1"/>
  <c r="E572" i="1"/>
  <c r="F572" i="1" s="1"/>
  <c r="G572" i="1" s="1"/>
  <c r="U572" i="1" s="1"/>
  <c r="E573" i="1"/>
  <c r="F573" i="1" s="1"/>
  <c r="G573" i="1" s="1"/>
  <c r="U573" i="1" s="1"/>
  <c r="E574" i="1"/>
  <c r="F574" i="1" s="1"/>
  <c r="G574" i="1" s="1"/>
  <c r="U574" i="1" s="1"/>
  <c r="E575" i="1"/>
  <c r="F575" i="1" s="1"/>
  <c r="G575" i="1" s="1"/>
  <c r="U575" i="1" s="1"/>
  <c r="E576" i="1"/>
  <c r="F576" i="1" s="1"/>
  <c r="G576" i="1" s="1"/>
  <c r="U576" i="1" s="1"/>
  <c r="E577" i="1"/>
  <c r="F577" i="1"/>
  <c r="G577" i="1" s="1"/>
  <c r="U577" i="1" s="1"/>
  <c r="E578" i="1"/>
  <c r="F578" i="1"/>
  <c r="G578" i="1" s="1"/>
  <c r="U578" i="1" s="1"/>
  <c r="E579" i="1"/>
  <c r="F579" i="1" s="1"/>
  <c r="G579" i="1" s="1"/>
  <c r="U579" i="1" s="1"/>
  <c r="E580" i="1"/>
  <c r="F580" i="1" s="1"/>
  <c r="G580" i="1" s="1"/>
  <c r="U580" i="1" s="1"/>
  <c r="E581" i="1"/>
  <c r="F581" i="1" s="1"/>
  <c r="G581" i="1" s="1"/>
  <c r="U581" i="1" s="1"/>
  <c r="E582" i="1"/>
  <c r="F582" i="1" s="1"/>
  <c r="G582" i="1" s="1"/>
  <c r="U582" i="1" s="1"/>
  <c r="E583" i="1"/>
  <c r="F583" i="1" s="1"/>
  <c r="G583" i="1" s="1"/>
  <c r="U583" i="1" s="1"/>
  <c r="E584" i="1"/>
  <c r="F584" i="1"/>
  <c r="G584" i="1" s="1"/>
  <c r="U584" i="1" s="1"/>
  <c r="E585" i="1"/>
  <c r="F585" i="1" s="1"/>
  <c r="G585" i="1" s="1"/>
  <c r="U585" i="1" s="1"/>
  <c r="E586" i="1"/>
  <c r="F586" i="1" s="1"/>
  <c r="G586" i="1" s="1"/>
  <c r="U586" i="1" s="1"/>
  <c r="E587" i="1"/>
  <c r="F587" i="1" s="1"/>
  <c r="G587" i="1" s="1"/>
  <c r="U587" i="1" s="1"/>
  <c r="E588" i="1"/>
  <c r="F588" i="1"/>
  <c r="G588" i="1" s="1"/>
  <c r="U588" i="1" s="1"/>
  <c r="E589" i="1"/>
  <c r="F589" i="1"/>
  <c r="G589" i="1" s="1"/>
  <c r="U589" i="1" s="1"/>
  <c r="E590" i="1"/>
  <c r="F590" i="1" s="1"/>
  <c r="G590" i="1" s="1"/>
  <c r="U590" i="1" s="1"/>
  <c r="E591" i="1"/>
  <c r="F591" i="1" s="1"/>
  <c r="G591" i="1" s="1"/>
  <c r="U591" i="1" s="1"/>
  <c r="E592" i="1"/>
  <c r="F592" i="1" s="1"/>
  <c r="G592" i="1" s="1"/>
  <c r="U592" i="1" s="1"/>
  <c r="E593" i="1"/>
  <c r="F593" i="1" s="1"/>
  <c r="G593" i="1" s="1"/>
  <c r="U593" i="1" s="1"/>
  <c r="E594" i="1"/>
  <c r="F594" i="1"/>
  <c r="G594" i="1" s="1"/>
  <c r="U594" i="1" s="1"/>
  <c r="E595" i="1"/>
  <c r="F595" i="1" s="1"/>
  <c r="G595" i="1" s="1"/>
  <c r="U595" i="1" s="1"/>
  <c r="E596" i="1"/>
  <c r="F596" i="1"/>
  <c r="G596" i="1" s="1"/>
  <c r="U596" i="1" s="1"/>
  <c r="E597" i="1"/>
  <c r="F597" i="1" s="1"/>
  <c r="G597" i="1" s="1"/>
  <c r="U597" i="1" s="1"/>
  <c r="E598" i="1"/>
  <c r="F598" i="1" s="1"/>
  <c r="G598" i="1" s="1"/>
  <c r="U598" i="1" s="1"/>
  <c r="E599" i="1"/>
  <c r="F599" i="1" s="1"/>
  <c r="G599" i="1" s="1"/>
  <c r="U599" i="1" s="1"/>
  <c r="E600" i="1"/>
  <c r="F600" i="1" s="1"/>
  <c r="G600" i="1" s="1"/>
  <c r="U600" i="1" s="1"/>
  <c r="E601" i="1"/>
  <c r="F601" i="1" s="1"/>
  <c r="G601" i="1" s="1"/>
  <c r="U601" i="1" s="1"/>
  <c r="E602" i="1"/>
  <c r="F602" i="1" s="1"/>
  <c r="G602" i="1" s="1"/>
  <c r="U602" i="1" s="1"/>
  <c r="E603" i="1"/>
  <c r="F603" i="1" s="1"/>
  <c r="G603" i="1" s="1"/>
  <c r="U603" i="1" s="1"/>
  <c r="E604" i="1"/>
  <c r="F604" i="1"/>
  <c r="G604" i="1" s="1"/>
  <c r="U604" i="1" s="1"/>
  <c r="E605" i="1"/>
  <c r="F605" i="1" s="1"/>
  <c r="G605" i="1" s="1"/>
  <c r="U605" i="1" s="1"/>
  <c r="E606" i="1"/>
  <c r="F606" i="1" s="1"/>
  <c r="G606" i="1" s="1"/>
  <c r="U606" i="1" s="1"/>
  <c r="E607" i="1"/>
  <c r="F607" i="1" s="1"/>
  <c r="G607" i="1" s="1"/>
  <c r="U607" i="1" s="1"/>
  <c r="E608" i="1"/>
  <c r="F608" i="1" s="1"/>
  <c r="G608" i="1" s="1"/>
  <c r="U608" i="1" s="1"/>
  <c r="E609" i="1"/>
  <c r="F609" i="1" s="1"/>
  <c r="G609" i="1" s="1"/>
  <c r="U609" i="1" s="1"/>
  <c r="E610" i="1"/>
  <c r="F610" i="1"/>
  <c r="G610" i="1" s="1"/>
  <c r="U610" i="1" s="1"/>
  <c r="E611" i="1"/>
  <c r="F611" i="1" s="1"/>
  <c r="G611" i="1" s="1"/>
  <c r="U611" i="1" s="1"/>
  <c r="E612" i="1"/>
  <c r="F612" i="1"/>
  <c r="G612" i="1" s="1"/>
  <c r="U612" i="1" s="1"/>
  <c r="E613" i="1"/>
  <c r="F613" i="1"/>
  <c r="G613" i="1" s="1"/>
  <c r="U613" i="1" s="1"/>
  <c r="E614" i="1"/>
  <c r="F614" i="1" s="1"/>
  <c r="G614" i="1" s="1"/>
  <c r="U614" i="1" s="1"/>
  <c r="E615" i="1"/>
  <c r="F615" i="1" s="1"/>
  <c r="G615" i="1" s="1"/>
  <c r="U615" i="1" s="1"/>
  <c r="E616" i="1"/>
  <c r="F616" i="1" s="1"/>
  <c r="G616" i="1" s="1"/>
  <c r="U616" i="1" s="1"/>
  <c r="E617" i="1"/>
  <c r="F617" i="1" s="1"/>
  <c r="G617" i="1" s="1"/>
  <c r="U617" i="1" s="1"/>
  <c r="E618" i="1"/>
  <c r="F618" i="1"/>
  <c r="G618" i="1" s="1"/>
  <c r="U618" i="1" s="1"/>
  <c r="E621" i="1"/>
  <c r="F621" i="1" s="1"/>
  <c r="G621" i="1" s="1"/>
  <c r="U621" i="1" s="1"/>
  <c r="E622" i="1"/>
  <c r="F622" i="1"/>
  <c r="G622" i="1" s="1"/>
  <c r="U622" i="1" s="1"/>
  <c r="E623" i="1"/>
  <c r="F623" i="1" s="1"/>
  <c r="G623" i="1" s="1"/>
  <c r="U623" i="1" s="1"/>
  <c r="E624" i="1"/>
  <c r="F624" i="1" s="1"/>
  <c r="G624" i="1" s="1"/>
  <c r="U624" i="1" s="1"/>
  <c r="E625" i="1"/>
  <c r="F625" i="1" s="1"/>
  <c r="G625" i="1" s="1"/>
  <c r="U625" i="1" s="1"/>
  <c r="E626" i="1"/>
  <c r="F626" i="1" s="1"/>
  <c r="G626" i="1" s="1"/>
  <c r="U626" i="1" s="1"/>
  <c r="E627" i="1"/>
  <c r="F627" i="1" s="1"/>
  <c r="G627" i="1" s="1"/>
  <c r="U627" i="1" s="1"/>
  <c r="E628" i="1"/>
  <c r="F628" i="1" s="1"/>
  <c r="G628" i="1" s="1"/>
  <c r="U628" i="1" s="1"/>
  <c r="E629" i="1"/>
  <c r="F629" i="1" s="1"/>
  <c r="G629" i="1" s="1"/>
  <c r="U629" i="1" s="1"/>
  <c r="E630" i="1"/>
  <c r="F630" i="1"/>
  <c r="G630" i="1" s="1"/>
  <c r="U630" i="1" s="1"/>
  <c r="E631" i="1"/>
  <c r="F631" i="1" s="1"/>
  <c r="G631" i="1" s="1"/>
  <c r="U631" i="1" s="1"/>
  <c r="E632" i="1"/>
  <c r="F632" i="1" s="1"/>
  <c r="G632" i="1" s="1"/>
  <c r="U632" i="1" s="1"/>
  <c r="E633" i="1"/>
  <c r="F633" i="1" s="1"/>
  <c r="G633" i="1" s="1"/>
  <c r="U633" i="1" s="1"/>
  <c r="E634" i="1"/>
  <c r="F634" i="1" s="1"/>
  <c r="G634" i="1" s="1"/>
  <c r="U634" i="1" s="1"/>
  <c r="E635" i="1"/>
  <c r="F635" i="1" s="1"/>
  <c r="G635" i="1" s="1"/>
  <c r="U635" i="1" s="1"/>
  <c r="E636" i="1"/>
  <c r="F636" i="1" s="1"/>
  <c r="G636" i="1" s="1"/>
  <c r="U636" i="1" s="1"/>
  <c r="E637" i="1"/>
  <c r="F637" i="1" s="1"/>
  <c r="G637" i="1" s="1"/>
  <c r="U637" i="1" s="1"/>
  <c r="E638" i="1"/>
  <c r="F638" i="1" s="1"/>
  <c r="G638" i="1" s="1"/>
  <c r="U638" i="1" s="1"/>
  <c r="E639" i="1"/>
  <c r="F639" i="1" s="1"/>
  <c r="G639" i="1" s="1"/>
  <c r="U639" i="1" s="1"/>
  <c r="E640" i="1"/>
  <c r="F640" i="1" s="1"/>
  <c r="G640" i="1" s="1"/>
  <c r="U640" i="1" s="1"/>
  <c r="E641" i="1"/>
  <c r="F641" i="1" s="1"/>
  <c r="G641" i="1" s="1"/>
  <c r="U641" i="1" s="1"/>
  <c r="E642" i="1"/>
  <c r="F642" i="1" s="1"/>
  <c r="G642" i="1" s="1"/>
  <c r="U642" i="1" s="1"/>
  <c r="E643" i="1"/>
  <c r="F643" i="1"/>
  <c r="G643" i="1" s="1"/>
  <c r="U643" i="1" s="1"/>
  <c r="E644" i="1"/>
  <c r="F644" i="1"/>
  <c r="G644" i="1" s="1"/>
  <c r="U644" i="1" s="1"/>
  <c r="E645" i="1"/>
  <c r="F645" i="1" s="1"/>
  <c r="G645" i="1" s="1"/>
  <c r="U645" i="1" s="1"/>
  <c r="E646" i="1"/>
  <c r="F646" i="1"/>
  <c r="G646" i="1" s="1"/>
  <c r="U646" i="1" s="1"/>
  <c r="E647" i="1"/>
  <c r="F647" i="1" s="1"/>
  <c r="G647" i="1" s="1"/>
  <c r="U647" i="1" s="1"/>
  <c r="E648" i="1"/>
  <c r="F648" i="1" s="1"/>
  <c r="G648" i="1" s="1"/>
  <c r="U648" i="1" s="1"/>
  <c r="E649" i="1"/>
  <c r="F649" i="1" s="1"/>
  <c r="G649" i="1" s="1"/>
  <c r="U649" i="1" s="1"/>
  <c r="E650" i="1"/>
  <c r="F650" i="1" s="1"/>
  <c r="G650" i="1" s="1"/>
  <c r="U650" i="1" s="1"/>
  <c r="E651" i="1"/>
  <c r="F651" i="1" s="1"/>
  <c r="G651" i="1" s="1"/>
  <c r="U651" i="1" s="1"/>
  <c r="E652" i="1"/>
  <c r="F652" i="1" s="1"/>
  <c r="G652" i="1" s="1"/>
  <c r="U652" i="1" s="1"/>
  <c r="E653" i="1"/>
  <c r="F653" i="1" s="1"/>
  <c r="G653" i="1" s="1"/>
  <c r="U653" i="1" s="1"/>
  <c r="E654" i="1"/>
  <c r="F654" i="1"/>
  <c r="G654" i="1" s="1"/>
  <c r="U654" i="1" s="1"/>
  <c r="E655" i="1"/>
  <c r="F655" i="1" s="1"/>
  <c r="G655" i="1" s="1"/>
  <c r="U655" i="1" s="1"/>
  <c r="E656" i="1"/>
  <c r="F656" i="1" s="1"/>
  <c r="G656" i="1" s="1"/>
  <c r="U656" i="1" s="1"/>
  <c r="E657" i="1"/>
  <c r="F657" i="1" s="1"/>
  <c r="G657" i="1" s="1"/>
  <c r="U657" i="1" s="1"/>
  <c r="E658" i="1"/>
  <c r="F658" i="1" s="1"/>
  <c r="G658" i="1" s="1"/>
  <c r="U658" i="1" s="1"/>
  <c r="E659" i="1"/>
  <c r="F659" i="1" s="1"/>
  <c r="G659" i="1" s="1"/>
  <c r="U659" i="1" s="1"/>
  <c r="E660" i="1"/>
  <c r="F660" i="1" s="1"/>
  <c r="G660" i="1" s="1"/>
  <c r="U660" i="1" s="1"/>
  <c r="E661" i="1"/>
  <c r="F661" i="1" s="1"/>
  <c r="G661" i="1" s="1"/>
  <c r="U661" i="1" s="1"/>
  <c r="E662" i="1"/>
  <c r="F662" i="1" s="1"/>
  <c r="G662" i="1" s="1"/>
  <c r="U662" i="1" s="1"/>
  <c r="E663" i="1"/>
  <c r="F663" i="1" s="1"/>
  <c r="G663" i="1" s="1"/>
  <c r="U663" i="1" s="1"/>
  <c r="E664" i="1"/>
  <c r="F664" i="1" s="1"/>
  <c r="G664" i="1" s="1"/>
  <c r="U664" i="1" s="1"/>
  <c r="E665" i="1"/>
  <c r="F665" i="1" s="1"/>
  <c r="G665" i="1" s="1"/>
  <c r="U665" i="1" s="1"/>
  <c r="E666" i="1"/>
  <c r="F666" i="1" s="1"/>
  <c r="G666" i="1" s="1"/>
  <c r="U666" i="1" s="1"/>
  <c r="E667" i="1"/>
  <c r="F667" i="1" s="1"/>
  <c r="G667" i="1" s="1"/>
  <c r="U667" i="1" s="1"/>
  <c r="E668" i="1"/>
  <c r="F668" i="1" s="1"/>
  <c r="G668" i="1" s="1"/>
  <c r="U668" i="1" s="1"/>
  <c r="E669" i="1"/>
  <c r="F669" i="1" s="1"/>
  <c r="G669" i="1" s="1"/>
  <c r="U669" i="1" s="1"/>
  <c r="E670" i="1"/>
  <c r="F670" i="1" s="1"/>
  <c r="G670" i="1" s="1"/>
  <c r="U670" i="1" s="1"/>
  <c r="E671" i="1"/>
  <c r="F671" i="1" s="1"/>
  <c r="G671" i="1" s="1"/>
  <c r="U671" i="1" s="1"/>
  <c r="E672" i="1"/>
  <c r="F672" i="1"/>
  <c r="G672" i="1" s="1"/>
  <c r="U672" i="1" s="1"/>
  <c r="E673" i="1"/>
  <c r="F673" i="1" s="1"/>
  <c r="G673" i="1" s="1"/>
  <c r="U673" i="1" s="1"/>
  <c r="E675" i="1"/>
  <c r="F675" i="1" s="1"/>
  <c r="G675" i="1" s="1"/>
  <c r="U675" i="1" s="1"/>
  <c r="E676" i="1"/>
  <c r="F676" i="1"/>
  <c r="G676" i="1" s="1"/>
  <c r="U676" i="1" s="1"/>
  <c r="E677" i="1"/>
  <c r="F677" i="1"/>
  <c r="G677" i="1" s="1"/>
  <c r="U677" i="1" s="1"/>
  <c r="E678" i="1"/>
  <c r="F678" i="1" s="1"/>
  <c r="G678" i="1" s="1"/>
  <c r="U678" i="1" s="1"/>
  <c r="E679" i="1"/>
  <c r="F679" i="1"/>
  <c r="G679" i="1" s="1"/>
  <c r="U679" i="1" s="1"/>
  <c r="E680" i="1"/>
  <c r="F680" i="1" s="1"/>
  <c r="G680" i="1" s="1"/>
  <c r="U680" i="1" s="1"/>
  <c r="E681" i="1"/>
  <c r="F681" i="1" s="1"/>
  <c r="G681" i="1" s="1"/>
  <c r="U681" i="1" s="1"/>
  <c r="E682" i="1"/>
  <c r="F682" i="1" s="1"/>
  <c r="G682" i="1" s="1"/>
  <c r="U682" i="1" s="1"/>
  <c r="E683" i="1"/>
  <c r="F683" i="1" s="1"/>
  <c r="G683" i="1" s="1"/>
  <c r="U683" i="1" s="1"/>
  <c r="E684" i="1"/>
  <c r="F684" i="1" s="1"/>
  <c r="G684" i="1" s="1"/>
  <c r="U684" i="1" s="1"/>
  <c r="E685" i="1"/>
  <c r="F685" i="1" s="1"/>
  <c r="G685" i="1" s="1"/>
  <c r="U685" i="1" s="1"/>
  <c r="E686" i="1"/>
  <c r="F686" i="1" s="1"/>
  <c r="G686" i="1" s="1"/>
  <c r="U686" i="1" s="1"/>
  <c r="E687" i="1"/>
  <c r="F687" i="1"/>
  <c r="G687" i="1" s="1"/>
  <c r="U687" i="1" s="1"/>
  <c r="E688" i="1"/>
  <c r="F688" i="1" s="1"/>
  <c r="G688" i="1" s="1"/>
  <c r="U688" i="1" s="1"/>
  <c r="E689" i="1"/>
  <c r="F689" i="1" s="1"/>
  <c r="G689" i="1" s="1"/>
  <c r="U689" i="1" s="1"/>
  <c r="E690" i="1"/>
  <c r="F690" i="1" s="1"/>
  <c r="G690" i="1" s="1"/>
  <c r="U690" i="1" s="1"/>
  <c r="E691" i="1"/>
  <c r="F691" i="1" s="1"/>
  <c r="G691" i="1" s="1"/>
  <c r="U691" i="1" s="1"/>
  <c r="E692" i="1"/>
  <c r="F692" i="1" s="1"/>
  <c r="G692" i="1" s="1"/>
  <c r="U692" i="1" s="1"/>
  <c r="E693" i="1"/>
  <c r="F693" i="1" s="1"/>
  <c r="G693" i="1" s="1"/>
  <c r="U693" i="1" s="1"/>
  <c r="E694" i="1"/>
  <c r="F694" i="1" s="1"/>
  <c r="G694" i="1"/>
  <c r="U694" i="1" s="1"/>
  <c r="E695" i="1"/>
  <c r="F695" i="1" s="1"/>
  <c r="G695" i="1" s="1"/>
  <c r="U695" i="1" s="1"/>
  <c r="E696" i="1"/>
  <c r="F696" i="1"/>
  <c r="G696" i="1" s="1"/>
  <c r="U696" i="1" s="1"/>
  <c r="E697" i="1"/>
  <c r="F697" i="1" s="1"/>
  <c r="G697" i="1"/>
  <c r="U697" i="1" s="1"/>
  <c r="E698" i="1"/>
  <c r="F698" i="1"/>
  <c r="G698" i="1" s="1"/>
  <c r="U698" i="1" s="1"/>
  <c r="E699" i="1"/>
  <c r="F699" i="1" s="1"/>
  <c r="G699" i="1" s="1"/>
  <c r="U699" i="1" s="1"/>
  <c r="E700" i="1"/>
  <c r="F700" i="1" s="1"/>
  <c r="G700" i="1" s="1"/>
  <c r="U700" i="1" s="1"/>
  <c r="E701" i="1"/>
  <c r="F701" i="1" s="1"/>
  <c r="G701" i="1"/>
  <c r="U701" i="1" s="1"/>
  <c r="E702" i="1"/>
  <c r="F702" i="1" s="1"/>
  <c r="G702" i="1" s="1"/>
  <c r="U702" i="1" s="1"/>
  <c r="E703" i="1"/>
  <c r="F703" i="1" s="1"/>
  <c r="G703" i="1" s="1"/>
  <c r="U703" i="1" s="1"/>
  <c r="E704" i="1"/>
  <c r="F704" i="1"/>
  <c r="G704" i="1" s="1"/>
  <c r="U704" i="1" s="1"/>
  <c r="E705" i="1"/>
  <c r="F705" i="1" s="1"/>
  <c r="G705" i="1"/>
  <c r="U705" i="1" s="1"/>
  <c r="E706" i="1"/>
  <c r="F706" i="1"/>
  <c r="G706" i="1" s="1"/>
  <c r="U706" i="1" s="1"/>
  <c r="E707" i="1"/>
  <c r="F707" i="1" s="1"/>
  <c r="G707" i="1" s="1"/>
  <c r="U707" i="1" s="1"/>
  <c r="E708" i="1"/>
  <c r="F708" i="1" s="1"/>
  <c r="G708" i="1" s="1"/>
  <c r="U708" i="1" s="1"/>
  <c r="E709" i="1"/>
  <c r="F709" i="1" s="1"/>
  <c r="G709" i="1" s="1"/>
  <c r="U709" i="1" s="1"/>
  <c r="E710" i="1"/>
  <c r="F710" i="1" s="1"/>
  <c r="G710" i="1" s="1"/>
  <c r="U710" i="1" s="1"/>
  <c r="E711" i="1"/>
  <c r="F711" i="1" s="1"/>
  <c r="G711" i="1" s="1"/>
  <c r="U711" i="1" s="1"/>
  <c r="E712" i="1"/>
  <c r="F712" i="1"/>
  <c r="G712" i="1" s="1"/>
  <c r="U712" i="1" s="1"/>
  <c r="E713" i="1"/>
  <c r="F713" i="1" s="1"/>
  <c r="G713" i="1"/>
  <c r="U713" i="1" s="1"/>
  <c r="E714" i="1"/>
  <c r="F714" i="1"/>
  <c r="G714" i="1" s="1"/>
  <c r="U714" i="1" s="1"/>
  <c r="E715" i="1"/>
  <c r="F715" i="1" s="1"/>
  <c r="G715" i="1" s="1"/>
  <c r="U715" i="1" s="1"/>
  <c r="E716" i="1"/>
  <c r="F716" i="1" s="1"/>
  <c r="G716" i="1" s="1"/>
  <c r="U716" i="1" s="1"/>
  <c r="E717" i="1"/>
  <c r="F717" i="1" s="1"/>
  <c r="G717" i="1" s="1"/>
  <c r="U717" i="1" s="1"/>
  <c r="E718" i="1"/>
  <c r="F718" i="1" s="1"/>
  <c r="G718" i="1" s="1"/>
  <c r="U718" i="1" s="1"/>
  <c r="E719" i="1"/>
  <c r="F719" i="1"/>
  <c r="G719" i="1" s="1"/>
  <c r="U719" i="1" s="1"/>
  <c r="E720" i="1"/>
  <c r="F720" i="1"/>
  <c r="G720" i="1" s="1"/>
  <c r="U720" i="1" s="1"/>
  <c r="E721" i="1"/>
  <c r="F721" i="1" s="1"/>
  <c r="G721" i="1"/>
  <c r="U721" i="1" s="1"/>
  <c r="E722" i="1"/>
  <c r="F722" i="1" s="1"/>
  <c r="G722" i="1"/>
  <c r="U722" i="1" s="1"/>
  <c r="E723" i="1"/>
  <c r="F723" i="1" s="1"/>
  <c r="G723" i="1"/>
  <c r="U723" i="1" s="1"/>
  <c r="E724" i="1"/>
  <c r="F724" i="1" s="1"/>
  <c r="G724" i="1" s="1"/>
  <c r="U724" i="1" s="1"/>
  <c r="E725" i="1"/>
  <c r="F725" i="1" s="1"/>
  <c r="G725" i="1"/>
  <c r="U725" i="1" s="1"/>
  <c r="E726" i="1"/>
  <c r="F726" i="1" s="1"/>
  <c r="G726" i="1" s="1"/>
  <c r="U726" i="1" s="1"/>
  <c r="E727" i="1"/>
  <c r="F727" i="1" s="1"/>
  <c r="G727" i="1" s="1"/>
  <c r="U727" i="1" s="1"/>
  <c r="E728" i="1"/>
  <c r="F728" i="1" s="1"/>
  <c r="G728" i="1" s="1"/>
  <c r="U728" i="1" s="1"/>
  <c r="E729" i="1"/>
  <c r="F729" i="1" s="1"/>
  <c r="G729" i="1"/>
  <c r="U729" i="1" s="1"/>
  <c r="E730" i="1"/>
  <c r="F730" i="1" s="1"/>
  <c r="G730" i="1"/>
  <c r="U730" i="1" s="1"/>
  <c r="E731" i="1"/>
  <c r="F731" i="1" s="1"/>
  <c r="G731" i="1"/>
  <c r="U731" i="1" s="1"/>
  <c r="E732" i="1"/>
  <c r="F732" i="1" s="1"/>
  <c r="G732" i="1" s="1"/>
  <c r="U732" i="1" s="1"/>
  <c r="E733" i="1"/>
  <c r="F733" i="1" s="1"/>
  <c r="G733" i="1"/>
  <c r="U733" i="1" s="1"/>
  <c r="E734" i="1"/>
  <c r="F734" i="1" s="1"/>
  <c r="G734" i="1" s="1"/>
  <c r="U734" i="1" s="1"/>
  <c r="E735" i="1"/>
  <c r="F735" i="1" s="1"/>
  <c r="G735" i="1" s="1"/>
  <c r="U735" i="1" s="1"/>
  <c r="E736" i="1"/>
  <c r="F736" i="1" s="1"/>
  <c r="G736" i="1" s="1"/>
  <c r="U736" i="1" s="1"/>
  <c r="E737" i="1"/>
  <c r="F737" i="1" s="1"/>
  <c r="G737" i="1"/>
  <c r="U737" i="1" s="1"/>
  <c r="E738" i="1"/>
  <c r="F738" i="1" s="1"/>
  <c r="G738" i="1"/>
  <c r="U738" i="1" s="1"/>
  <c r="E739" i="1"/>
  <c r="F739" i="1" s="1"/>
  <c r="G739" i="1"/>
  <c r="U739" i="1" s="1"/>
  <c r="E740" i="1"/>
  <c r="F740" i="1" s="1"/>
  <c r="G740" i="1" s="1"/>
  <c r="U740" i="1" s="1"/>
  <c r="E741" i="1"/>
  <c r="F741" i="1" s="1"/>
  <c r="G741" i="1"/>
  <c r="U741" i="1" s="1"/>
  <c r="E742" i="1"/>
  <c r="F742" i="1" s="1"/>
  <c r="G742" i="1" s="1"/>
  <c r="U742" i="1" s="1"/>
  <c r="E743" i="1"/>
  <c r="F743" i="1" s="1"/>
  <c r="G743" i="1" s="1"/>
  <c r="U743" i="1" s="1"/>
  <c r="E744" i="1"/>
  <c r="F744" i="1" s="1"/>
  <c r="G744" i="1" s="1"/>
  <c r="U744" i="1" s="1"/>
  <c r="E745" i="1"/>
  <c r="F745" i="1" s="1"/>
  <c r="G745" i="1"/>
  <c r="U745" i="1" s="1"/>
  <c r="E746" i="1"/>
  <c r="F746" i="1" s="1"/>
  <c r="G746" i="1" s="1"/>
  <c r="U746" i="1" s="1"/>
  <c r="E747" i="1"/>
  <c r="F747" i="1" s="1"/>
  <c r="G747" i="1" s="1"/>
  <c r="U747" i="1" s="1"/>
  <c r="E748" i="1"/>
  <c r="F748" i="1" s="1"/>
  <c r="G748" i="1" s="1"/>
  <c r="U748" i="1" s="1"/>
  <c r="E749" i="1"/>
  <c r="F749" i="1" s="1"/>
  <c r="G749" i="1"/>
  <c r="U749" i="1" s="1"/>
  <c r="E750" i="1"/>
  <c r="F750" i="1" s="1"/>
  <c r="G750" i="1" s="1"/>
  <c r="U750" i="1" s="1"/>
  <c r="E751" i="1"/>
  <c r="F751" i="1" s="1"/>
  <c r="G751" i="1"/>
  <c r="U751" i="1" s="1"/>
  <c r="E752" i="1"/>
  <c r="F752" i="1" s="1"/>
  <c r="G752" i="1" s="1"/>
  <c r="U752" i="1" s="1"/>
  <c r="E753" i="1"/>
  <c r="F753" i="1" s="1"/>
  <c r="G753" i="1" s="1"/>
  <c r="U753" i="1" s="1"/>
  <c r="E754" i="1"/>
  <c r="F754" i="1" s="1"/>
  <c r="G754" i="1"/>
  <c r="U754" i="1" s="1"/>
  <c r="E755" i="1"/>
  <c r="F755" i="1" s="1"/>
  <c r="G755" i="1" s="1"/>
  <c r="U755" i="1" s="1"/>
  <c r="E756" i="1"/>
  <c r="F756" i="1" s="1"/>
  <c r="G756" i="1" s="1"/>
  <c r="U756" i="1" s="1"/>
  <c r="E757" i="1"/>
  <c r="F757" i="1" s="1"/>
  <c r="G757" i="1" s="1"/>
  <c r="U757" i="1" s="1"/>
  <c r="E758" i="1"/>
  <c r="F758" i="1" s="1"/>
  <c r="G758" i="1" s="1"/>
  <c r="U758" i="1" s="1"/>
  <c r="E759" i="1"/>
  <c r="F759" i="1" s="1"/>
  <c r="G759" i="1" s="1"/>
  <c r="U759" i="1"/>
  <c r="E760" i="1"/>
  <c r="F760" i="1" s="1"/>
  <c r="G760" i="1" s="1"/>
  <c r="U760" i="1" s="1"/>
  <c r="E761" i="1"/>
  <c r="F761" i="1" s="1"/>
  <c r="G761" i="1"/>
  <c r="U761" i="1" s="1"/>
  <c r="E762" i="1"/>
  <c r="F762" i="1" s="1"/>
  <c r="G762" i="1"/>
  <c r="U762" i="1"/>
  <c r="E763" i="1"/>
  <c r="F763" i="1" s="1"/>
  <c r="G763" i="1"/>
  <c r="U763" i="1" s="1"/>
  <c r="E764" i="1"/>
  <c r="F764" i="1" s="1"/>
  <c r="G764" i="1" s="1"/>
  <c r="U764" i="1" s="1"/>
  <c r="E765" i="1"/>
  <c r="F765" i="1" s="1"/>
  <c r="G765" i="1"/>
  <c r="U765" i="1" s="1"/>
  <c r="E766" i="1"/>
  <c r="F766" i="1" s="1"/>
  <c r="G766" i="1" s="1"/>
  <c r="U766" i="1" s="1"/>
  <c r="E767" i="1"/>
  <c r="F767" i="1" s="1"/>
  <c r="G767" i="1"/>
  <c r="U767" i="1" s="1"/>
  <c r="E768" i="1"/>
  <c r="F768" i="1" s="1"/>
  <c r="G768" i="1" s="1"/>
  <c r="U768" i="1" s="1"/>
  <c r="E769" i="1"/>
  <c r="F769" i="1" s="1"/>
  <c r="G769" i="1" s="1"/>
  <c r="U769" i="1" s="1"/>
  <c r="E770" i="1"/>
  <c r="F770" i="1" s="1"/>
  <c r="G770" i="1" s="1"/>
  <c r="U770" i="1" s="1"/>
  <c r="E771" i="1"/>
  <c r="F771" i="1" s="1"/>
  <c r="G771" i="1" s="1"/>
  <c r="U771" i="1" s="1"/>
  <c r="E772" i="1"/>
  <c r="F772" i="1" s="1"/>
  <c r="G772" i="1" s="1"/>
  <c r="U772" i="1" s="1"/>
  <c r="E773" i="1"/>
  <c r="F773" i="1" s="1"/>
  <c r="G773" i="1" s="1"/>
  <c r="U773" i="1" s="1"/>
  <c r="E774" i="1"/>
  <c r="F774" i="1" s="1"/>
  <c r="G774" i="1" s="1"/>
  <c r="U774" i="1" s="1"/>
  <c r="E775" i="1"/>
  <c r="F775" i="1" s="1"/>
  <c r="G775" i="1"/>
  <c r="U775" i="1"/>
  <c r="E776" i="1"/>
  <c r="F776" i="1" s="1"/>
  <c r="G776" i="1" s="1"/>
  <c r="U776" i="1" s="1"/>
  <c r="E777" i="1"/>
  <c r="F777" i="1" s="1"/>
  <c r="G777" i="1" s="1"/>
  <c r="U777" i="1" s="1"/>
  <c r="E778" i="1"/>
  <c r="F778" i="1" s="1"/>
  <c r="G778" i="1"/>
  <c r="U778" i="1" s="1"/>
  <c r="E779" i="1"/>
  <c r="F779" i="1" s="1"/>
  <c r="G779" i="1"/>
  <c r="U779" i="1" s="1"/>
  <c r="E780" i="1"/>
  <c r="F780" i="1" s="1"/>
  <c r="G780" i="1" s="1"/>
  <c r="U780" i="1" s="1"/>
  <c r="E781" i="1"/>
  <c r="F781" i="1" s="1"/>
  <c r="G781" i="1" s="1"/>
  <c r="U781" i="1" s="1"/>
  <c r="E782" i="1"/>
  <c r="F782" i="1" s="1"/>
  <c r="G782" i="1" s="1"/>
  <c r="U782" i="1" s="1"/>
  <c r="E783" i="1"/>
  <c r="F783" i="1" s="1"/>
  <c r="G783" i="1" s="1"/>
  <c r="U783" i="1" s="1"/>
  <c r="E784" i="1"/>
  <c r="F784" i="1" s="1"/>
  <c r="G784" i="1" s="1"/>
  <c r="U784" i="1" s="1"/>
  <c r="E785" i="1"/>
  <c r="F785" i="1" s="1"/>
  <c r="G785" i="1"/>
  <c r="U785" i="1" s="1"/>
  <c r="E786" i="1"/>
  <c r="F786" i="1" s="1"/>
  <c r="G786" i="1" s="1"/>
  <c r="U786" i="1" s="1"/>
  <c r="E787" i="1"/>
  <c r="F787" i="1" s="1"/>
  <c r="G787" i="1"/>
  <c r="U787" i="1" s="1"/>
  <c r="E788" i="1"/>
  <c r="F788" i="1" s="1"/>
  <c r="G788" i="1" s="1"/>
  <c r="U788" i="1" s="1"/>
  <c r="E789" i="1"/>
  <c r="F789" i="1" s="1"/>
  <c r="G789" i="1"/>
  <c r="U789" i="1" s="1"/>
  <c r="E790" i="1"/>
  <c r="F790" i="1" s="1"/>
  <c r="G790" i="1" s="1"/>
  <c r="U790" i="1" s="1"/>
  <c r="E791" i="1"/>
  <c r="F791" i="1" s="1"/>
  <c r="G791" i="1"/>
  <c r="U791" i="1" s="1"/>
  <c r="E792" i="1"/>
  <c r="F792" i="1" s="1"/>
  <c r="G792" i="1" s="1"/>
  <c r="U792" i="1" s="1"/>
  <c r="E793" i="1"/>
  <c r="F793" i="1" s="1"/>
  <c r="G793" i="1" s="1"/>
  <c r="U793" i="1" s="1"/>
  <c r="E794" i="1"/>
  <c r="F794" i="1" s="1"/>
  <c r="G794" i="1" s="1"/>
  <c r="U794" i="1" s="1"/>
  <c r="E795" i="1"/>
  <c r="F795" i="1" s="1"/>
  <c r="G795" i="1" s="1"/>
  <c r="U795" i="1" s="1"/>
  <c r="E796" i="1"/>
  <c r="F796" i="1" s="1"/>
  <c r="G796" i="1" s="1"/>
  <c r="U796" i="1" s="1"/>
  <c r="E797" i="1"/>
  <c r="F797" i="1" s="1"/>
  <c r="G797" i="1" s="1"/>
  <c r="U797" i="1" s="1"/>
  <c r="E798" i="1"/>
  <c r="F798" i="1" s="1"/>
  <c r="G798" i="1" s="1"/>
  <c r="U798" i="1" s="1"/>
  <c r="E799" i="1"/>
  <c r="F799" i="1" s="1"/>
  <c r="G799" i="1" s="1"/>
  <c r="U799" i="1" s="1"/>
  <c r="E800" i="1"/>
  <c r="F800" i="1" s="1"/>
  <c r="G800" i="1" s="1"/>
  <c r="U800" i="1" s="1"/>
  <c r="E801" i="1"/>
  <c r="F801" i="1" s="1"/>
  <c r="G801" i="1"/>
  <c r="U801" i="1" s="1"/>
  <c r="E802" i="1"/>
  <c r="F802" i="1" s="1"/>
  <c r="G802" i="1"/>
  <c r="U802" i="1" s="1"/>
  <c r="E803" i="1"/>
  <c r="F803" i="1" s="1"/>
  <c r="G803" i="1"/>
  <c r="U803" i="1" s="1"/>
  <c r="E804" i="1"/>
  <c r="F804" i="1" s="1"/>
  <c r="G804" i="1" s="1"/>
  <c r="U804" i="1" s="1"/>
  <c r="E805" i="1"/>
  <c r="F805" i="1" s="1"/>
  <c r="G805" i="1"/>
  <c r="U805" i="1" s="1"/>
  <c r="E806" i="1"/>
  <c r="F806" i="1" s="1"/>
  <c r="G806" i="1" s="1"/>
  <c r="U806" i="1" s="1"/>
  <c r="E807" i="1"/>
  <c r="F807" i="1" s="1"/>
  <c r="G807" i="1" s="1"/>
  <c r="U807" i="1" s="1"/>
  <c r="E808" i="1"/>
  <c r="F808" i="1" s="1"/>
  <c r="G808" i="1" s="1"/>
  <c r="U808" i="1" s="1"/>
  <c r="E809" i="1"/>
  <c r="F809" i="1" s="1"/>
  <c r="G809" i="1"/>
  <c r="U809" i="1" s="1"/>
  <c r="E810" i="1"/>
  <c r="F810" i="1" s="1"/>
  <c r="G810" i="1" s="1"/>
  <c r="U810" i="1" s="1"/>
  <c r="E811" i="1"/>
  <c r="F811" i="1" s="1"/>
  <c r="G811" i="1" s="1"/>
  <c r="U811" i="1" s="1"/>
  <c r="E812" i="1"/>
  <c r="F812" i="1" s="1"/>
  <c r="G812" i="1" s="1"/>
  <c r="U812" i="1" s="1"/>
  <c r="E813" i="1"/>
  <c r="F813" i="1" s="1"/>
  <c r="G813" i="1"/>
  <c r="U813" i="1" s="1"/>
  <c r="E814" i="1"/>
  <c r="F814" i="1" s="1"/>
  <c r="G814" i="1" s="1"/>
  <c r="U814" i="1" s="1"/>
  <c r="E815" i="1"/>
  <c r="F815" i="1" s="1"/>
  <c r="G815" i="1"/>
  <c r="U815" i="1" s="1"/>
  <c r="E816" i="1"/>
  <c r="F816" i="1" s="1"/>
  <c r="G816" i="1" s="1"/>
  <c r="U816" i="1" s="1"/>
  <c r="E817" i="1"/>
  <c r="F817" i="1" s="1"/>
  <c r="G817" i="1" s="1"/>
  <c r="U817" i="1" s="1"/>
  <c r="E818" i="1"/>
  <c r="F818" i="1" s="1"/>
  <c r="G818" i="1"/>
  <c r="U818" i="1" s="1"/>
  <c r="E819" i="1"/>
  <c r="F819" i="1" s="1"/>
  <c r="G819" i="1" s="1"/>
  <c r="U819" i="1" s="1"/>
  <c r="E820" i="1"/>
  <c r="F820" i="1" s="1"/>
  <c r="G820" i="1" s="1"/>
  <c r="U820" i="1" s="1"/>
  <c r="E821" i="1"/>
  <c r="F821" i="1" s="1"/>
  <c r="G821" i="1" s="1"/>
  <c r="U821" i="1" s="1"/>
  <c r="E822" i="1"/>
  <c r="F822" i="1" s="1"/>
  <c r="G822" i="1" s="1"/>
  <c r="U822" i="1"/>
  <c r="E823" i="1"/>
  <c r="F823" i="1" s="1"/>
  <c r="G823" i="1"/>
  <c r="U823" i="1" s="1"/>
  <c r="E824" i="1"/>
  <c r="F824" i="1" s="1"/>
  <c r="G824" i="1" s="1"/>
  <c r="U824" i="1"/>
  <c r="E825" i="1"/>
  <c r="F825" i="1" s="1"/>
  <c r="G825" i="1"/>
  <c r="U825" i="1" s="1"/>
  <c r="E826" i="1"/>
  <c r="F826" i="1" s="1"/>
  <c r="G826" i="1" s="1"/>
  <c r="U826" i="1" s="1"/>
  <c r="E827" i="1"/>
  <c r="F827" i="1" s="1"/>
  <c r="G827" i="1" s="1"/>
  <c r="U827" i="1" s="1"/>
  <c r="E828" i="1"/>
  <c r="F828" i="1" s="1"/>
  <c r="G828" i="1" s="1"/>
  <c r="U828" i="1" s="1"/>
  <c r="E829" i="1"/>
  <c r="F829" i="1" s="1"/>
  <c r="G829" i="1"/>
  <c r="U829" i="1" s="1"/>
  <c r="E830" i="1"/>
  <c r="F830" i="1" s="1"/>
  <c r="G830" i="1" s="1"/>
  <c r="U830" i="1" s="1"/>
  <c r="E831" i="1"/>
  <c r="F831" i="1" s="1"/>
  <c r="G831" i="1"/>
  <c r="U831" i="1" s="1"/>
  <c r="E832" i="1"/>
  <c r="F832" i="1" s="1"/>
  <c r="G832" i="1" s="1"/>
  <c r="U832" i="1" s="1"/>
  <c r="E833" i="1"/>
  <c r="F833" i="1" s="1"/>
  <c r="G833" i="1" s="1"/>
  <c r="U833" i="1" s="1"/>
  <c r="E834" i="1"/>
  <c r="F834" i="1" s="1"/>
  <c r="G834" i="1"/>
  <c r="U834" i="1" s="1"/>
  <c r="E835" i="1"/>
  <c r="F835" i="1" s="1"/>
  <c r="G835" i="1" s="1"/>
  <c r="U835" i="1" s="1"/>
  <c r="E836" i="1"/>
  <c r="F836" i="1" s="1"/>
  <c r="G836" i="1" s="1"/>
  <c r="U836" i="1" s="1"/>
  <c r="E837" i="1"/>
  <c r="F837" i="1" s="1"/>
  <c r="G837" i="1" s="1"/>
  <c r="U837" i="1" s="1"/>
  <c r="E838" i="1"/>
  <c r="F838" i="1" s="1"/>
  <c r="G838" i="1" s="1"/>
  <c r="U838" i="1" s="1"/>
  <c r="E839" i="1"/>
  <c r="F839" i="1" s="1"/>
  <c r="G839" i="1" s="1"/>
  <c r="U839" i="1"/>
  <c r="E840" i="1"/>
  <c r="F840" i="1" s="1"/>
  <c r="G840" i="1" s="1"/>
  <c r="U840" i="1" s="1"/>
  <c r="E841" i="1"/>
  <c r="F841" i="1" s="1"/>
  <c r="G841" i="1"/>
  <c r="U841" i="1" s="1"/>
  <c r="E842" i="1"/>
  <c r="F842" i="1" s="1"/>
  <c r="G842" i="1"/>
  <c r="U842" i="1"/>
  <c r="E843" i="1"/>
  <c r="F843" i="1" s="1"/>
  <c r="G843" i="1"/>
  <c r="U843" i="1" s="1"/>
  <c r="E844" i="1"/>
  <c r="F844" i="1" s="1"/>
  <c r="G844" i="1" s="1"/>
  <c r="U844" i="1" s="1"/>
  <c r="E845" i="1"/>
  <c r="F845" i="1" s="1"/>
  <c r="G845" i="1"/>
  <c r="U845" i="1" s="1"/>
  <c r="E846" i="1"/>
  <c r="F846" i="1" s="1"/>
  <c r="G846" i="1" s="1"/>
  <c r="U846" i="1" s="1"/>
  <c r="E847" i="1"/>
  <c r="F847" i="1" s="1"/>
  <c r="G847" i="1"/>
  <c r="U847" i="1" s="1"/>
  <c r="E848" i="1"/>
  <c r="F848" i="1" s="1"/>
  <c r="G848" i="1" s="1"/>
  <c r="U848" i="1" s="1"/>
  <c r="E849" i="1"/>
  <c r="F849" i="1" s="1"/>
  <c r="G849" i="1"/>
  <c r="U849" i="1" s="1"/>
  <c r="E850" i="1"/>
  <c r="F850" i="1" s="1"/>
  <c r="G850" i="1"/>
  <c r="U850" i="1"/>
  <c r="E851" i="1"/>
  <c r="F851" i="1" s="1"/>
  <c r="G851" i="1"/>
  <c r="U851" i="1" s="1"/>
  <c r="E852" i="1"/>
  <c r="F852" i="1" s="1"/>
  <c r="G852" i="1" s="1"/>
  <c r="U852" i="1" s="1"/>
  <c r="E853" i="1"/>
  <c r="F853" i="1" s="1"/>
  <c r="G853" i="1"/>
  <c r="U853" i="1" s="1"/>
  <c r="E854" i="1"/>
  <c r="F854" i="1" s="1"/>
  <c r="G854" i="1" s="1"/>
  <c r="U854" i="1" s="1"/>
  <c r="E855" i="1"/>
  <c r="F855" i="1" s="1"/>
  <c r="G855" i="1"/>
  <c r="U855" i="1" s="1"/>
  <c r="E856" i="1"/>
  <c r="F856" i="1" s="1"/>
  <c r="G856" i="1" s="1"/>
  <c r="U856" i="1" s="1"/>
  <c r="E857" i="1"/>
  <c r="F857" i="1" s="1"/>
  <c r="G857" i="1" s="1"/>
  <c r="U857" i="1" s="1"/>
  <c r="E858" i="1"/>
  <c r="F858" i="1" s="1"/>
  <c r="G858" i="1" s="1"/>
  <c r="U858" i="1" s="1"/>
  <c r="E859" i="1"/>
  <c r="F859" i="1" s="1"/>
  <c r="G859" i="1" s="1"/>
  <c r="U859" i="1" s="1"/>
  <c r="E860" i="1"/>
  <c r="F860" i="1" s="1"/>
  <c r="G860" i="1" s="1"/>
  <c r="U860" i="1" s="1"/>
  <c r="E861" i="1"/>
  <c r="F861" i="1" s="1"/>
  <c r="G861" i="1" s="1"/>
  <c r="U861" i="1" s="1"/>
  <c r="E862" i="1"/>
  <c r="F862" i="1" s="1"/>
  <c r="G862" i="1" s="1"/>
  <c r="U862" i="1" s="1"/>
  <c r="E863" i="1"/>
  <c r="F863" i="1" s="1"/>
  <c r="G863" i="1"/>
  <c r="U863" i="1" s="1"/>
  <c r="E864" i="1"/>
  <c r="F864" i="1" s="1"/>
  <c r="G864" i="1" s="1"/>
  <c r="U864" i="1" s="1"/>
  <c r="E865" i="1"/>
  <c r="F865" i="1" s="1"/>
  <c r="G865" i="1" s="1"/>
  <c r="U865" i="1" s="1"/>
  <c r="E866" i="1"/>
  <c r="F866" i="1" s="1"/>
  <c r="G866" i="1" s="1"/>
  <c r="U866" i="1" s="1"/>
  <c r="E867" i="1"/>
  <c r="F867" i="1" s="1"/>
  <c r="G867" i="1" s="1"/>
  <c r="U867" i="1" s="1"/>
  <c r="E868" i="1"/>
  <c r="F868" i="1" s="1"/>
  <c r="G868" i="1" s="1"/>
  <c r="U868" i="1" s="1"/>
  <c r="E869" i="1"/>
  <c r="F869" i="1" s="1"/>
  <c r="G869" i="1" s="1"/>
  <c r="U869" i="1" s="1"/>
  <c r="E870" i="1"/>
  <c r="F870" i="1" s="1"/>
  <c r="G870" i="1" s="1"/>
  <c r="U870" i="1" s="1"/>
  <c r="E871" i="1"/>
  <c r="F871" i="1" s="1"/>
  <c r="G871" i="1"/>
  <c r="U871" i="1"/>
  <c r="E872" i="1"/>
  <c r="F872" i="1" s="1"/>
  <c r="G872" i="1" s="1"/>
  <c r="U872" i="1" s="1"/>
  <c r="E873" i="1"/>
  <c r="F873" i="1" s="1"/>
  <c r="G873" i="1" s="1"/>
  <c r="U873" i="1" s="1"/>
  <c r="E874" i="1"/>
  <c r="F874" i="1" s="1"/>
  <c r="G874" i="1"/>
  <c r="U874" i="1" s="1"/>
  <c r="E875" i="1"/>
  <c r="F875" i="1" s="1"/>
  <c r="G875" i="1"/>
  <c r="U875" i="1" s="1"/>
  <c r="E876" i="1"/>
  <c r="F876" i="1" s="1"/>
  <c r="G876" i="1" s="1"/>
  <c r="U876" i="1" s="1"/>
  <c r="E877" i="1"/>
  <c r="F877" i="1" s="1"/>
  <c r="G877" i="1" s="1"/>
  <c r="U877" i="1" s="1"/>
  <c r="E878" i="1"/>
  <c r="F878" i="1"/>
  <c r="G878" i="1" s="1"/>
  <c r="U878" i="1" s="1"/>
  <c r="E879" i="1"/>
  <c r="F879" i="1"/>
  <c r="G879" i="1" s="1"/>
  <c r="U879" i="1" s="1"/>
  <c r="E880" i="1"/>
  <c r="F880" i="1" s="1"/>
  <c r="G880" i="1" s="1"/>
  <c r="U880" i="1" s="1"/>
  <c r="E881" i="1"/>
  <c r="F881" i="1" s="1"/>
  <c r="G881" i="1" s="1"/>
  <c r="U881" i="1" s="1"/>
  <c r="E882" i="1"/>
  <c r="F882" i="1" s="1"/>
  <c r="G882" i="1" s="1"/>
  <c r="U882" i="1" s="1"/>
  <c r="E883" i="1"/>
  <c r="F883" i="1" s="1"/>
  <c r="G883" i="1" s="1"/>
  <c r="U883" i="1" s="1"/>
  <c r="E884" i="1"/>
  <c r="F884" i="1" s="1"/>
  <c r="G884" i="1" s="1"/>
  <c r="U884" i="1" s="1"/>
  <c r="E885" i="1"/>
  <c r="F885" i="1" s="1"/>
  <c r="G885" i="1" s="1"/>
  <c r="U885" i="1" s="1"/>
  <c r="E886" i="1"/>
  <c r="F886" i="1" s="1"/>
  <c r="G886" i="1" s="1"/>
  <c r="U886" i="1" s="1"/>
  <c r="E887" i="1"/>
  <c r="F887" i="1" s="1"/>
  <c r="G887" i="1" s="1"/>
  <c r="U887" i="1" s="1"/>
  <c r="E888" i="1"/>
  <c r="F888" i="1"/>
  <c r="G888" i="1" s="1"/>
  <c r="U888" i="1" s="1"/>
  <c r="E889" i="1"/>
  <c r="F889" i="1" s="1"/>
  <c r="G889" i="1" s="1"/>
  <c r="U889" i="1" s="1"/>
  <c r="E890" i="1"/>
  <c r="F890" i="1"/>
  <c r="G890" i="1" s="1"/>
  <c r="U890" i="1" s="1"/>
  <c r="E891" i="1"/>
  <c r="F891" i="1" s="1"/>
  <c r="G891" i="1" s="1"/>
  <c r="U891" i="1" s="1"/>
  <c r="E892" i="1"/>
  <c r="F892" i="1" s="1"/>
  <c r="G892" i="1" s="1"/>
  <c r="U892" i="1" s="1"/>
  <c r="E893" i="1"/>
  <c r="F893" i="1"/>
  <c r="G893" i="1" s="1"/>
  <c r="U893" i="1" s="1"/>
  <c r="E894" i="1"/>
  <c r="F894" i="1"/>
  <c r="G894" i="1" s="1"/>
  <c r="U894" i="1" s="1"/>
  <c r="E895" i="1"/>
  <c r="F895" i="1" s="1"/>
  <c r="G895" i="1" s="1"/>
  <c r="U895" i="1" s="1"/>
  <c r="E896" i="1"/>
  <c r="F896" i="1"/>
  <c r="G896" i="1" s="1"/>
  <c r="U896" i="1" s="1"/>
  <c r="E897" i="1"/>
  <c r="F897" i="1" s="1"/>
  <c r="G897" i="1" s="1"/>
  <c r="U897" i="1" s="1"/>
  <c r="E898" i="1"/>
  <c r="F898" i="1"/>
  <c r="G898" i="1" s="1"/>
  <c r="U898" i="1" s="1"/>
  <c r="E899" i="1"/>
  <c r="F899" i="1" s="1"/>
  <c r="G899" i="1" s="1"/>
  <c r="U899" i="1"/>
  <c r="E900" i="1"/>
  <c r="F900" i="1" s="1"/>
  <c r="G900" i="1" s="1"/>
  <c r="U900" i="1" s="1"/>
  <c r="E901" i="1"/>
  <c r="F901" i="1" s="1"/>
  <c r="G901" i="1" s="1"/>
  <c r="U901" i="1" s="1"/>
  <c r="E902" i="1"/>
  <c r="F902" i="1" s="1"/>
  <c r="G902" i="1" s="1"/>
  <c r="U902" i="1" s="1"/>
  <c r="E903" i="1"/>
  <c r="F903" i="1" s="1"/>
  <c r="G903" i="1" s="1"/>
  <c r="U903" i="1" s="1"/>
  <c r="E904" i="1"/>
  <c r="F904" i="1" s="1"/>
  <c r="G904" i="1" s="1"/>
  <c r="U904" i="1" s="1"/>
  <c r="E84" i="1"/>
  <c r="F84" i="1" s="1"/>
  <c r="G84" i="1" s="1"/>
  <c r="E89" i="1"/>
  <c r="F89" i="1" s="1"/>
  <c r="G89" i="1" s="1"/>
  <c r="E97" i="1"/>
  <c r="F97" i="1"/>
  <c r="G97" i="1" s="1"/>
  <c r="K97" i="1" s="1"/>
  <c r="E102" i="1"/>
  <c r="F102" i="1"/>
  <c r="G102" i="1" s="1"/>
  <c r="E114" i="1"/>
  <c r="F114" i="1" s="1"/>
  <c r="G114" i="1" s="1"/>
  <c r="E117" i="1"/>
  <c r="F117" i="1" s="1"/>
  <c r="G117" i="1" s="1"/>
  <c r="E128" i="1"/>
  <c r="F128" i="1" s="1"/>
  <c r="G128" i="1" s="1"/>
  <c r="K128" i="1" s="1"/>
  <c r="E131" i="1"/>
  <c r="F131" i="1"/>
  <c r="G131" i="1" s="1"/>
  <c r="E132" i="1"/>
  <c r="F132" i="1" s="1"/>
  <c r="G132" i="1" s="1"/>
  <c r="E135" i="1"/>
  <c r="F135" i="1" s="1"/>
  <c r="G135" i="1" s="1"/>
  <c r="K135" i="1" s="1"/>
  <c r="E137" i="1"/>
  <c r="F137" i="1" s="1"/>
  <c r="G137" i="1" s="1"/>
  <c r="E139" i="1"/>
  <c r="F139" i="1" s="1"/>
  <c r="G139" i="1" s="1"/>
  <c r="K139" i="1" s="1"/>
  <c r="E141" i="1"/>
  <c r="F141" i="1" s="1"/>
  <c r="G141" i="1" s="1"/>
  <c r="E125" i="1"/>
  <c r="F125" i="1"/>
  <c r="G125" i="1"/>
  <c r="K125" i="1" s="1"/>
  <c r="E111" i="1"/>
  <c r="F111" i="1" s="1"/>
  <c r="G111" i="1" s="1"/>
  <c r="E228" i="1"/>
  <c r="F228" i="1" s="1"/>
  <c r="G228" i="1" s="1"/>
  <c r="K228" i="1" s="1"/>
  <c r="E239" i="1"/>
  <c r="F239" i="1" s="1"/>
  <c r="G239" i="1" s="1"/>
  <c r="E240" i="1"/>
  <c r="F240" i="1"/>
  <c r="G240" i="1" s="1"/>
  <c r="E241" i="1"/>
  <c r="F241" i="1" s="1"/>
  <c r="G241" i="1" s="1"/>
  <c r="E242" i="1"/>
  <c r="F242" i="1" s="1"/>
  <c r="G242" i="1" s="1"/>
  <c r="E243" i="1"/>
  <c r="F243" i="1" s="1"/>
  <c r="G243" i="1" s="1"/>
  <c r="E244" i="1"/>
  <c r="F244" i="1" s="1"/>
  <c r="G244" i="1" s="1"/>
  <c r="E245" i="1"/>
  <c r="F245" i="1" s="1"/>
  <c r="G245" i="1" s="1"/>
  <c r="E246" i="1"/>
  <c r="F246" i="1" s="1"/>
  <c r="G246" i="1" s="1"/>
  <c r="E249" i="1"/>
  <c r="F249" i="1" s="1"/>
  <c r="G249" i="1" s="1"/>
  <c r="E250" i="1"/>
  <c r="F250" i="1" s="1"/>
  <c r="G250" i="1" s="1"/>
  <c r="E251" i="1"/>
  <c r="F251" i="1" s="1"/>
  <c r="G251" i="1" s="1"/>
  <c r="E252" i="1"/>
  <c r="F252" i="1" s="1"/>
  <c r="G252" i="1" s="1"/>
  <c r="E259" i="1"/>
  <c r="F259" i="1" s="1"/>
  <c r="G259" i="1" s="1"/>
  <c r="E261" i="1"/>
  <c r="F261" i="1"/>
  <c r="G261" i="1"/>
  <c r="I261" i="1" s="1"/>
  <c r="E24" i="1"/>
  <c r="F24" i="1" s="1"/>
  <c r="G24" i="1" s="1"/>
  <c r="E51" i="1"/>
  <c r="F51" i="1" s="1"/>
  <c r="G51" i="1" s="1"/>
  <c r="E60" i="1"/>
  <c r="F60" i="1" s="1"/>
  <c r="G60" i="1" s="1"/>
  <c r="E67" i="1"/>
  <c r="F67" i="1"/>
  <c r="G67" i="1" s="1"/>
  <c r="E23" i="1"/>
  <c r="F23" i="1" s="1"/>
  <c r="G23" i="1" s="1"/>
  <c r="E66" i="1"/>
  <c r="F66" i="1" s="1"/>
  <c r="G66" i="1" s="1"/>
  <c r="E116" i="1"/>
  <c r="F116" i="1" s="1"/>
  <c r="G116" i="1" s="1"/>
  <c r="E619" i="1"/>
  <c r="F619" i="1" s="1"/>
  <c r="G619" i="1" s="1"/>
  <c r="E674" i="1"/>
  <c r="F674" i="1" s="1"/>
  <c r="G674" i="1" s="1"/>
  <c r="E142" i="1"/>
  <c r="F142" i="1" s="1"/>
  <c r="G142" i="1" s="1"/>
  <c r="E145" i="1"/>
  <c r="F145" i="1" s="1"/>
  <c r="G145" i="1" s="1"/>
  <c r="E147" i="1"/>
  <c r="F147" i="1" s="1"/>
  <c r="G147" i="1" s="1"/>
  <c r="I147" i="1" s="1"/>
  <c r="E148" i="1"/>
  <c r="F148" i="1" s="1"/>
  <c r="G148" i="1" s="1"/>
  <c r="E149" i="1"/>
  <c r="F149" i="1" s="1"/>
  <c r="G149" i="1" s="1"/>
  <c r="E150" i="1"/>
  <c r="F150" i="1" s="1"/>
  <c r="G150" i="1" s="1"/>
  <c r="E152" i="1"/>
  <c r="F152" i="1"/>
  <c r="G152" i="1"/>
  <c r="E153" i="1"/>
  <c r="F153" i="1" s="1"/>
  <c r="G153" i="1" s="1"/>
  <c r="E154" i="1"/>
  <c r="F154" i="1" s="1"/>
  <c r="G154" i="1" s="1"/>
  <c r="I154" i="1" s="1"/>
  <c r="E157" i="1"/>
  <c r="F157" i="1" s="1"/>
  <c r="G157" i="1" s="1"/>
  <c r="E158" i="1"/>
  <c r="F158" i="1"/>
  <c r="G158" i="1" s="1"/>
  <c r="E162" i="1"/>
  <c r="F162" i="1" s="1"/>
  <c r="G162" i="1" s="1"/>
  <c r="E163" i="1"/>
  <c r="F163" i="1" s="1"/>
  <c r="G163" i="1" s="1"/>
  <c r="E165" i="1"/>
  <c r="F165" i="1" s="1"/>
  <c r="G165" i="1" s="1"/>
  <c r="E166" i="1"/>
  <c r="F166" i="1" s="1"/>
  <c r="G166" i="1" s="1"/>
  <c r="E170" i="1"/>
  <c r="F170" i="1" s="1"/>
  <c r="G170" i="1" s="1"/>
  <c r="E173" i="1"/>
  <c r="F173" i="1" s="1"/>
  <c r="G173" i="1" s="1"/>
  <c r="E176" i="1"/>
  <c r="F176" i="1" s="1"/>
  <c r="G176" i="1" s="1"/>
  <c r="E180" i="1"/>
  <c r="F180" i="1" s="1"/>
  <c r="G180" i="1" s="1"/>
  <c r="E183" i="1"/>
  <c r="F183" i="1" s="1"/>
  <c r="G183" i="1" s="1"/>
  <c r="E184" i="1"/>
  <c r="F184" i="1" s="1"/>
  <c r="G184" i="1" s="1"/>
  <c r="E188" i="1"/>
  <c r="F188" i="1" s="1"/>
  <c r="G188" i="1" s="1"/>
  <c r="E189" i="1"/>
  <c r="F189" i="1"/>
  <c r="G189" i="1"/>
  <c r="E193" i="1"/>
  <c r="F193" i="1" s="1"/>
  <c r="G193" i="1" s="1"/>
  <c r="E200" i="1"/>
  <c r="F200" i="1" s="1"/>
  <c r="G200" i="1" s="1"/>
  <c r="E201" i="1"/>
  <c r="F201" i="1" s="1"/>
  <c r="G201" i="1" s="1"/>
  <c r="E202" i="1"/>
  <c r="F202" i="1"/>
  <c r="G202" i="1" s="1"/>
  <c r="E210" i="1"/>
  <c r="F210" i="1" s="1"/>
  <c r="G210" i="1" s="1"/>
  <c r="E215" i="1"/>
  <c r="F215" i="1" s="1"/>
  <c r="G215" i="1" s="1"/>
  <c r="I215" i="1" s="1"/>
  <c r="E216" i="1"/>
  <c r="F216" i="1" s="1"/>
  <c r="G216" i="1" s="1"/>
  <c r="E218" i="1"/>
  <c r="F218" i="1"/>
  <c r="G218" i="1" s="1"/>
  <c r="E221" i="1"/>
  <c r="F221" i="1" s="1"/>
  <c r="G221" i="1" s="1"/>
  <c r="E222" i="1"/>
  <c r="F222" i="1" s="1"/>
  <c r="G222" i="1" s="1"/>
  <c r="E226" i="1"/>
  <c r="F226" i="1"/>
  <c r="G226" i="1" s="1"/>
  <c r="E256" i="1"/>
  <c r="F256" i="1" s="1"/>
  <c r="G256" i="1" s="1"/>
  <c r="I256" i="1" s="1"/>
  <c r="E38" i="1"/>
  <c r="F38" i="1" s="1"/>
  <c r="G38" i="1" s="1"/>
  <c r="E39" i="1"/>
  <c r="F39" i="1" s="1"/>
  <c r="G39" i="1"/>
  <c r="E40" i="1"/>
  <c r="F40" i="1"/>
  <c r="G40" i="1" s="1"/>
  <c r="E41" i="1"/>
  <c r="F41" i="1" s="1"/>
  <c r="G41" i="1" s="1"/>
  <c r="I41" i="1" s="1"/>
  <c r="E42" i="1"/>
  <c r="F42" i="1"/>
  <c r="G42" i="1" s="1"/>
  <c r="I42" i="1" s="1"/>
  <c r="E258" i="1"/>
  <c r="F258" i="1" s="1"/>
  <c r="G258" i="1"/>
  <c r="E43" i="1"/>
  <c r="F43" i="1" s="1"/>
  <c r="G43" i="1" s="1"/>
  <c r="E265" i="1"/>
  <c r="F265" i="1" s="1"/>
  <c r="G265" i="1" s="1"/>
  <c r="I265" i="1" s="1"/>
  <c r="E268" i="1"/>
  <c r="F268" i="1" s="1"/>
  <c r="G268" i="1" s="1"/>
  <c r="E44" i="1"/>
  <c r="F44" i="1"/>
  <c r="G44" i="1" s="1"/>
  <c r="E45" i="1"/>
  <c r="F45" i="1" s="1"/>
  <c r="G45" i="1" s="1"/>
  <c r="E272" i="1"/>
  <c r="F272" i="1" s="1"/>
  <c r="G272" i="1" s="1"/>
  <c r="E278" i="1"/>
  <c r="F278" i="1" s="1"/>
  <c r="G278" i="1" s="1"/>
  <c r="I278" i="1" s="1"/>
  <c r="E54" i="1"/>
  <c r="F54" i="1" s="1"/>
  <c r="G54" i="1" s="1"/>
  <c r="E64" i="1"/>
  <c r="F64" i="1" s="1"/>
  <c r="G64" i="1"/>
  <c r="E69" i="1"/>
  <c r="F69" i="1" s="1"/>
  <c r="G69" i="1" s="1"/>
  <c r="E298" i="1"/>
  <c r="F298" i="1" s="1"/>
  <c r="G298" i="1" s="1"/>
  <c r="E77" i="1"/>
  <c r="F77" i="1" s="1"/>
  <c r="G77" i="1" s="1"/>
  <c r="E78" i="1"/>
  <c r="F78" i="1" s="1"/>
  <c r="G78" i="1" s="1"/>
  <c r="E79" i="1"/>
  <c r="F79" i="1" s="1"/>
  <c r="G79" i="1" s="1"/>
  <c r="E80" i="1"/>
  <c r="F80" i="1" s="1"/>
  <c r="G80" i="1" s="1"/>
  <c r="E92" i="1"/>
  <c r="F92" i="1" s="1"/>
  <c r="G92" i="1" s="1"/>
  <c r="I92" i="1" s="1"/>
  <c r="E95" i="1"/>
  <c r="F95" i="1"/>
  <c r="G95" i="1" s="1"/>
  <c r="E96" i="1"/>
  <c r="F96" i="1" s="1"/>
  <c r="G96" i="1" s="1"/>
  <c r="E190" i="1"/>
  <c r="F190" i="1" s="1"/>
  <c r="G190" i="1" s="1"/>
  <c r="E191" i="1"/>
  <c r="F191" i="1" s="1"/>
  <c r="G191" i="1" s="1"/>
  <c r="E192" i="1"/>
  <c r="F192" i="1" s="1"/>
  <c r="G192" i="1"/>
  <c r="E203" i="1"/>
  <c r="F203" i="1" s="1"/>
  <c r="G203" i="1" s="1"/>
  <c r="E204" i="1"/>
  <c r="F204" i="1"/>
  <c r="G204" i="1" s="1"/>
  <c r="E206" i="1"/>
  <c r="F206" i="1"/>
  <c r="G206" i="1" s="1"/>
  <c r="E219" i="1"/>
  <c r="F219" i="1" s="1"/>
  <c r="G219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E33" i="1"/>
  <c r="F33" i="1" s="1"/>
  <c r="G33" i="1" s="1"/>
  <c r="E34" i="1"/>
  <c r="F34" i="1" s="1"/>
  <c r="G34" i="1" s="1"/>
  <c r="I34" i="1" s="1"/>
  <c r="E35" i="1"/>
  <c r="F35" i="1" s="1"/>
  <c r="G35" i="1" s="1"/>
  <c r="E36" i="1"/>
  <c r="F36" i="1" s="1"/>
  <c r="G36" i="1" s="1"/>
  <c r="E37" i="1"/>
  <c r="F37" i="1" s="1"/>
  <c r="G37" i="1" s="1"/>
  <c r="E155" i="1"/>
  <c r="F155" i="1" s="1"/>
  <c r="G155" i="1"/>
  <c r="I155" i="1" s="1"/>
  <c r="E159" i="1"/>
  <c r="F159" i="1" s="1"/>
  <c r="G159" i="1" s="1"/>
  <c r="I159" i="1" s="1"/>
  <c r="E160" i="1"/>
  <c r="F160" i="1" s="1"/>
  <c r="G160" i="1" s="1"/>
  <c r="E164" i="1"/>
  <c r="F164" i="1" s="1"/>
  <c r="G164" i="1" s="1"/>
  <c r="E167" i="1"/>
  <c r="F167" i="1"/>
  <c r="G167" i="1" s="1"/>
  <c r="E168" i="1"/>
  <c r="F168" i="1"/>
  <c r="G168" i="1" s="1"/>
  <c r="E171" i="1"/>
  <c r="F171" i="1" s="1"/>
  <c r="G171" i="1" s="1"/>
  <c r="I171" i="1" s="1"/>
  <c r="E174" i="1"/>
  <c r="F174" i="1" s="1"/>
  <c r="G174" i="1" s="1"/>
  <c r="E177" i="1"/>
  <c r="F177" i="1" s="1"/>
  <c r="G177" i="1" s="1"/>
  <c r="E179" i="1"/>
  <c r="F179" i="1" s="1"/>
  <c r="G179" i="1" s="1"/>
  <c r="E87" i="1"/>
  <c r="F87" i="1" s="1"/>
  <c r="G87" i="1" s="1"/>
  <c r="E88" i="1"/>
  <c r="F88" i="1" s="1"/>
  <c r="G88" i="1" s="1"/>
  <c r="E91" i="1"/>
  <c r="F91" i="1" s="1"/>
  <c r="G91" i="1" s="1"/>
  <c r="E93" i="1"/>
  <c r="F93" i="1" s="1"/>
  <c r="G93" i="1" s="1"/>
  <c r="E94" i="1"/>
  <c r="F94" i="1"/>
  <c r="G94" i="1" s="1"/>
  <c r="I94" i="1" s="1"/>
  <c r="E98" i="1"/>
  <c r="F98" i="1" s="1"/>
  <c r="G98" i="1"/>
  <c r="E99" i="1"/>
  <c r="F99" i="1" s="1"/>
  <c r="G99" i="1" s="1"/>
  <c r="E100" i="1"/>
  <c r="F100" i="1"/>
  <c r="G100" i="1" s="1"/>
  <c r="E103" i="1"/>
  <c r="F103" i="1"/>
  <c r="G103" i="1" s="1"/>
  <c r="E104" i="1"/>
  <c r="F104" i="1" s="1"/>
  <c r="G104" i="1" s="1"/>
  <c r="E105" i="1"/>
  <c r="F105" i="1" s="1"/>
  <c r="G105" i="1" s="1"/>
  <c r="E106" i="1"/>
  <c r="F106" i="1" s="1"/>
  <c r="G106" i="1" s="1"/>
  <c r="E220" i="1"/>
  <c r="F220" i="1" s="1"/>
  <c r="G220" i="1" s="1"/>
  <c r="E223" i="1"/>
  <c r="F223" i="1" s="1"/>
  <c r="G223" i="1" s="1"/>
  <c r="I223" i="1" s="1"/>
  <c r="E229" i="1"/>
  <c r="F229" i="1"/>
  <c r="G229" i="1" s="1"/>
  <c r="E119" i="1"/>
  <c r="F119" i="1" s="1"/>
  <c r="G119" i="1" s="1"/>
  <c r="E120" i="1"/>
  <c r="F120" i="1" s="1"/>
  <c r="G120" i="1" s="1"/>
  <c r="E121" i="1"/>
  <c r="F121" i="1" s="1"/>
  <c r="G121" i="1" s="1"/>
  <c r="E123" i="1"/>
  <c r="F123" i="1" s="1"/>
  <c r="G123" i="1" s="1"/>
  <c r="I123" i="1" s="1"/>
  <c r="E126" i="1"/>
  <c r="F126" i="1" s="1"/>
  <c r="G126" i="1" s="1"/>
  <c r="E129" i="1"/>
  <c r="F129" i="1" s="1"/>
  <c r="G129" i="1" s="1"/>
  <c r="E130" i="1"/>
  <c r="F130" i="1" s="1"/>
  <c r="G130" i="1" s="1"/>
  <c r="E133" i="1"/>
  <c r="F133" i="1" s="1"/>
  <c r="G133" i="1" s="1"/>
  <c r="I133" i="1" s="1"/>
  <c r="E136" i="1"/>
  <c r="F136" i="1" s="1"/>
  <c r="G136" i="1" s="1"/>
  <c r="I136" i="1" s="1"/>
  <c r="E138" i="1"/>
  <c r="F138" i="1"/>
  <c r="G138" i="1" s="1"/>
  <c r="E140" i="1"/>
  <c r="F140" i="1" s="1"/>
  <c r="G140" i="1" s="1"/>
  <c r="E144" i="1"/>
  <c r="F144" i="1" s="1"/>
  <c r="G144" i="1" s="1"/>
  <c r="E108" i="1"/>
  <c r="F108" i="1" s="1"/>
  <c r="G108" i="1" s="1"/>
  <c r="E109" i="1"/>
  <c r="F109" i="1" s="1"/>
  <c r="G109" i="1" s="1"/>
  <c r="E110" i="1"/>
  <c r="F110" i="1" s="1"/>
  <c r="G110" i="1" s="1"/>
  <c r="I110" i="1" s="1"/>
  <c r="E169" i="1"/>
  <c r="F169" i="1" s="1"/>
  <c r="G169" i="1" s="1"/>
  <c r="E172" i="1"/>
  <c r="F172" i="1" s="1"/>
  <c r="G172" i="1" s="1"/>
  <c r="E113" i="1"/>
  <c r="F113" i="1"/>
  <c r="G113" i="1" s="1"/>
  <c r="E207" i="1"/>
  <c r="F207" i="1" s="1"/>
  <c r="G207" i="1" s="1"/>
  <c r="E209" i="1"/>
  <c r="F209" i="1" s="1"/>
  <c r="G209" i="1" s="1"/>
  <c r="E208" i="1"/>
  <c r="F208" i="1" s="1"/>
  <c r="G208" i="1" s="1"/>
  <c r="E211" i="1"/>
  <c r="F211" i="1" s="1"/>
  <c r="G211" i="1" s="1"/>
  <c r="E212" i="1"/>
  <c r="F212" i="1" s="1"/>
  <c r="G212" i="1" s="1"/>
  <c r="E213" i="1"/>
  <c r="F213" i="1"/>
  <c r="G213" i="1" s="1"/>
  <c r="E214" i="1"/>
  <c r="F214" i="1"/>
  <c r="G214" i="1" s="1"/>
  <c r="E178" i="1"/>
  <c r="F178" i="1" s="1"/>
  <c r="G178" i="1" s="1"/>
  <c r="E181" i="1"/>
  <c r="F181" i="1" s="1"/>
  <c r="G181" i="1" s="1"/>
  <c r="E185" i="1"/>
  <c r="F185" i="1" s="1"/>
  <c r="G185" i="1" s="1"/>
  <c r="E186" i="1"/>
  <c r="F186" i="1" s="1"/>
  <c r="G186" i="1" s="1"/>
  <c r="E187" i="1"/>
  <c r="F187" i="1" s="1"/>
  <c r="G187" i="1" s="1"/>
  <c r="E195" i="1"/>
  <c r="F195" i="1" s="1"/>
  <c r="G195" i="1"/>
  <c r="E196" i="1"/>
  <c r="F196" i="1"/>
  <c r="G196" i="1" s="1"/>
  <c r="E197" i="1"/>
  <c r="F197" i="1"/>
  <c r="G197" i="1" s="1"/>
  <c r="E198" i="1"/>
  <c r="F198" i="1" s="1"/>
  <c r="G198" i="1" s="1"/>
  <c r="E199" i="1"/>
  <c r="F199" i="1" s="1"/>
  <c r="G199" i="1" s="1"/>
  <c r="E205" i="1"/>
  <c r="F205" i="1" s="1"/>
  <c r="G205" i="1" s="1"/>
  <c r="E217" i="1"/>
  <c r="F217" i="1" s="1"/>
  <c r="G217" i="1"/>
  <c r="E224" i="1"/>
  <c r="F224" i="1" s="1"/>
  <c r="G224" i="1"/>
  <c r="E225" i="1"/>
  <c r="F225" i="1" s="1"/>
  <c r="G225" i="1" s="1"/>
  <c r="I225" i="1" s="1"/>
  <c r="E227" i="1"/>
  <c r="F227" i="1"/>
  <c r="G227" i="1" s="1"/>
  <c r="E230" i="1"/>
  <c r="F230" i="1"/>
  <c r="G230" i="1" s="1"/>
  <c r="E231" i="1"/>
  <c r="F231" i="1"/>
  <c r="G231" i="1" s="1"/>
  <c r="E232" i="1"/>
  <c r="F232" i="1" s="1"/>
  <c r="G232" i="1" s="1"/>
  <c r="E233" i="1"/>
  <c r="F233" i="1" s="1"/>
  <c r="G233" i="1" s="1"/>
  <c r="E234" i="1"/>
  <c r="F234" i="1" s="1"/>
  <c r="G234" i="1"/>
  <c r="E235" i="1"/>
  <c r="F235" i="1" s="1"/>
  <c r="G235" i="1"/>
  <c r="G53" i="1"/>
  <c r="E52" i="1"/>
  <c r="F52" i="1"/>
  <c r="G52" i="1" s="1"/>
  <c r="E61" i="1"/>
  <c r="F61" i="1" s="1"/>
  <c r="G61" i="1" s="1"/>
  <c r="E62" i="1"/>
  <c r="F62" i="1" s="1"/>
  <c r="G62" i="1" s="1"/>
  <c r="E63" i="1"/>
  <c r="F63" i="1" s="1"/>
  <c r="G63" i="1" s="1"/>
  <c r="E65" i="1"/>
  <c r="F65" i="1" s="1"/>
  <c r="G65" i="1"/>
  <c r="E68" i="1"/>
  <c r="F68" i="1" s="1"/>
  <c r="G68" i="1" s="1"/>
  <c r="E70" i="1"/>
  <c r="F70" i="1"/>
  <c r="G70" i="1" s="1"/>
  <c r="E71" i="1"/>
  <c r="F71" i="1"/>
  <c r="G71" i="1" s="1"/>
  <c r="E72" i="1"/>
  <c r="F72" i="1" s="1"/>
  <c r="G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81" i="1"/>
  <c r="F81" i="1" s="1"/>
  <c r="G81" i="1"/>
  <c r="I81" i="1" s="1"/>
  <c r="E85" i="1"/>
  <c r="F85" i="1" s="1"/>
  <c r="G85" i="1" s="1"/>
  <c r="E86" i="1"/>
  <c r="F86" i="1" s="1"/>
  <c r="G86" i="1" s="1"/>
  <c r="E118" i="1"/>
  <c r="F118" i="1"/>
  <c r="G118" i="1" s="1"/>
  <c r="E122" i="1"/>
  <c r="F122" i="1" s="1"/>
  <c r="G122" i="1" s="1"/>
  <c r="E143" i="1"/>
  <c r="F143" i="1" s="1"/>
  <c r="G143" i="1" s="1"/>
  <c r="E151" i="1"/>
  <c r="F151" i="1" s="1"/>
  <c r="G151" i="1" s="1"/>
  <c r="E161" i="1"/>
  <c r="F161" i="1" s="1"/>
  <c r="G161" i="1" s="1"/>
  <c r="E182" i="1"/>
  <c r="F182" i="1" s="1"/>
  <c r="G182" i="1" s="1"/>
  <c r="E194" i="1"/>
  <c r="F194" i="1"/>
  <c r="G194" i="1" s="1"/>
  <c r="E264" i="1"/>
  <c r="F264" i="1" s="1"/>
  <c r="G264" i="1"/>
  <c r="E267" i="1"/>
  <c r="F267" i="1" s="1"/>
  <c r="G267" i="1" s="1"/>
  <c r="E237" i="1"/>
  <c r="F237" i="1" s="1"/>
  <c r="G237" i="1" s="1"/>
  <c r="E238" i="1"/>
  <c r="F238" i="1"/>
  <c r="G238" i="1" s="1"/>
  <c r="E262" i="1"/>
  <c r="F262" i="1" s="1"/>
  <c r="G262" i="1" s="1"/>
  <c r="E270" i="1"/>
  <c r="F270" i="1" s="1"/>
  <c r="G270" i="1" s="1"/>
  <c r="E253" i="1"/>
  <c r="F253" i="1" s="1"/>
  <c r="G253" i="1" s="1"/>
  <c r="E254" i="1"/>
  <c r="F254" i="1" s="1"/>
  <c r="G254" i="1" s="1"/>
  <c r="E277" i="1"/>
  <c r="F277" i="1" s="1"/>
  <c r="G277" i="1" s="1"/>
  <c r="E285" i="1"/>
  <c r="F285" i="1" s="1"/>
  <c r="G285" i="1" s="1"/>
  <c r="E287" i="1"/>
  <c r="F287" i="1" s="1"/>
  <c r="G287" i="1" s="1"/>
  <c r="K287" i="1" s="1"/>
  <c r="E282" i="1"/>
  <c r="F282" i="1" s="1"/>
  <c r="G282" i="1" s="1"/>
  <c r="E280" i="1"/>
  <c r="F280" i="1" s="1"/>
  <c r="G280" i="1" s="1"/>
  <c r="E281" i="1"/>
  <c r="F281" i="1" s="1"/>
  <c r="G281" i="1" s="1"/>
  <c r="E289" i="1"/>
  <c r="F289" i="1" s="1"/>
  <c r="G289" i="1" s="1"/>
  <c r="E291" i="1"/>
  <c r="F291" i="1" s="1"/>
  <c r="G291" i="1" s="1"/>
  <c r="E292" i="1"/>
  <c r="F292" i="1" s="1"/>
  <c r="G292" i="1" s="1"/>
  <c r="K292" i="1" s="1"/>
  <c r="E294" i="1"/>
  <c r="F294" i="1" s="1"/>
  <c r="G294" i="1" s="1"/>
  <c r="K294" i="1" s="1"/>
  <c r="E296" i="1"/>
  <c r="F296" i="1" s="1"/>
  <c r="G296" i="1" s="1"/>
  <c r="E297" i="1"/>
  <c r="F297" i="1" s="1"/>
  <c r="G297" i="1" s="1"/>
  <c r="E299" i="1"/>
  <c r="F299" i="1" s="1"/>
  <c r="G299" i="1" s="1"/>
  <c r="E300" i="1"/>
  <c r="F300" i="1" s="1"/>
  <c r="G300" i="1" s="1"/>
  <c r="E301" i="1"/>
  <c r="F301" i="1" s="1"/>
  <c r="G301" i="1" s="1"/>
  <c r="G83" i="1"/>
  <c r="G90" i="1"/>
  <c r="G101" i="1"/>
  <c r="G107" i="1"/>
  <c r="G115" i="1"/>
  <c r="G124" i="1"/>
  <c r="G134" i="1"/>
  <c r="E146" i="1"/>
  <c r="F146" i="1" s="1"/>
  <c r="G146" i="1"/>
  <c r="E156" i="1"/>
  <c r="F156" i="1" s="1"/>
  <c r="G156" i="1"/>
  <c r="E283" i="1"/>
  <c r="F283" i="1" s="1"/>
  <c r="G283" i="1" s="1"/>
  <c r="E279" i="1"/>
  <c r="F279" i="1" s="1"/>
  <c r="G279" i="1" s="1"/>
  <c r="K279" i="1" s="1"/>
  <c r="E127" i="1"/>
  <c r="F127" i="1"/>
  <c r="E112" i="1"/>
  <c r="F112" i="1" s="1"/>
  <c r="D9" i="1"/>
  <c r="C9" i="1"/>
  <c r="E315" i="1"/>
  <c r="F315" i="1" s="1"/>
  <c r="G315" i="1" s="1"/>
  <c r="U315" i="1" s="1"/>
  <c r="E316" i="1"/>
  <c r="F316" i="1" s="1"/>
  <c r="G316" i="1" s="1"/>
  <c r="U316" i="1" s="1"/>
  <c r="E317" i="1"/>
  <c r="F317" i="1" s="1"/>
  <c r="G317" i="1" s="1"/>
  <c r="E318" i="1"/>
  <c r="F318" i="1" s="1"/>
  <c r="G318" i="1" s="1"/>
  <c r="E319" i="1"/>
  <c r="F319" i="1" s="1"/>
  <c r="G319" i="1" s="1"/>
  <c r="E320" i="1"/>
  <c r="F320" i="1" s="1"/>
  <c r="G320" i="1" s="1"/>
  <c r="U320" i="1" s="1"/>
  <c r="E321" i="1"/>
  <c r="F321" i="1" s="1"/>
  <c r="G321" i="1" s="1"/>
  <c r="E322" i="1"/>
  <c r="F322" i="1" s="1"/>
  <c r="G322" i="1" s="1"/>
  <c r="E323" i="1"/>
  <c r="F323" i="1"/>
  <c r="G323" i="1" s="1"/>
  <c r="U323" i="1" s="1"/>
  <c r="E324" i="1"/>
  <c r="F324" i="1"/>
  <c r="G324" i="1" s="1"/>
  <c r="E325" i="1"/>
  <c r="F325" i="1" s="1"/>
  <c r="G325" i="1" s="1"/>
  <c r="U325" i="1" s="1"/>
  <c r="E326" i="1"/>
  <c r="F326" i="1" s="1"/>
  <c r="G326" i="1" s="1"/>
  <c r="U326" i="1" s="1"/>
  <c r="E327" i="1"/>
  <c r="F327" i="1" s="1"/>
  <c r="G327" i="1" s="1"/>
  <c r="E328" i="1"/>
  <c r="F328" i="1"/>
  <c r="G328" i="1" s="1"/>
  <c r="E329" i="1"/>
  <c r="F329" i="1" s="1"/>
  <c r="G329" i="1" s="1"/>
  <c r="U329" i="1" s="1"/>
  <c r="E330" i="1"/>
  <c r="F330" i="1" s="1"/>
  <c r="G330" i="1"/>
  <c r="E331" i="1"/>
  <c r="F331" i="1" s="1"/>
  <c r="G331" i="1" s="1"/>
  <c r="E332" i="1"/>
  <c r="F332" i="1" s="1"/>
  <c r="G332" i="1" s="1"/>
  <c r="E333" i="1"/>
  <c r="F333" i="1"/>
  <c r="G333" i="1" s="1"/>
  <c r="U333" i="1" s="1"/>
  <c r="E334" i="1"/>
  <c r="F334" i="1"/>
  <c r="G334" i="1"/>
  <c r="U334" i="1" s="1"/>
  <c r="E335" i="1"/>
  <c r="F335" i="1" s="1"/>
  <c r="G335" i="1"/>
  <c r="E337" i="1"/>
  <c r="F337" i="1" s="1"/>
  <c r="G337" i="1" s="1"/>
  <c r="E338" i="1"/>
  <c r="F338" i="1" s="1"/>
  <c r="G338" i="1" s="1"/>
  <c r="E339" i="1"/>
  <c r="F339" i="1" s="1"/>
  <c r="G339" i="1"/>
  <c r="U339" i="1" s="1"/>
  <c r="E340" i="1"/>
  <c r="F340" i="1" s="1"/>
  <c r="G340" i="1" s="1"/>
  <c r="U340" i="1" s="1"/>
  <c r="E341" i="1"/>
  <c r="F341" i="1" s="1"/>
  <c r="G341" i="1" s="1"/>
  <c r="U341" i="1" s="1"/>
  <c r="E342" i="1"/>
  <c r="F342" i="1"/>
  <c r="G342" i="1" s="1"/>
  <c r="U342" i="1" s="1"/>
  <c r="E344" i="1"/>
  <c r="F344" i="1" s="1"/>
  <c r="G344" i="1" s="1"/>
  <c r="U344" i="1" s="1"/>
  <c r="E345" i="1"/>
  <c r="F345" i="1" s="1"/>
  <c r="G345" i="1" s="1"/>
  <c r="U345" i="1" s="1"/>
  <c r="E346" i="1"/>
  <c r="F346" i="1" s="1"/>
  <c r="G346" i="1" s="1"/>
  <c r="U346" i="1" s="1"/>
  <c r="E347" i="1"/>
  <c r="F347" i="1"/>
  <c r="G347" i="1" s="1"/>
  <c r="U347" i="1" s="1"/>
  <c r="E349" i="1"/>
  <c r="F349" i="1" s="1"/>
  <c r="G349" i="1" s="1"/>
  <c r="U349" i="1" s="1"/>
  <c r="E350" i="1"/>
  <c r="F350" i="1"/>
  <c r="G350" i="1" s="1"/>
  <c r="U350" i="1" s="1"/>
  <c r="E351" i="1"/>
  <c r="F351" i="1" s="1"/>
  <c r="G351" i="1" s="1"/>
  <c r="U351" i="1" s="1"/>
  <c r="E352" i="1"/>
  <c r="F352" i="1"/>
  <c r="G352" i="1" s="1"/>
  <c r="U352" i="1" s="1"/>
  <c r="E353" i="1"/>
  <c r="F353" i="1" s="1"/>
  <c r="G353" i="1" s="1"/>
  <c r="U353" i="1" s="1"/>
  <c r="E354" i="1"/>
  <c r="F354" i="1"/>
  <c r="G354" i="1" s="1"/>
  <c r="U354" i="1" s="1"/>
  <c r="E355" i="1"/>
  <c r="F355" i="1" s="1"/>
  <c r="G355" i="1"/>
  <c r="U355" i="1"/>
  <c r="E356" i="1"/>
  <c r="F356" i="1"/>
  <c r="G356" i="1" s="1"/>
  <c r="U356" i="1" s="1"/>
  <c r="E357" i="1"/>
  <c r="F357" i="1" s="1"/>
  <c r="G357" i="1" s="1"/>
  <c r="U357" i="1" s="1"/>
  <c r="E358" i="1"/>
  <c r="F358" i="1" s="1"/>
  <c r="G358" i="1" s="1"/>
  <c r="U358" i="1" s="1"/>
  <c r="E359" i="1"/>
  <c r="F359" i="1" s="1"/>
  <c r="G359" i="1"/>
  <c r="U359" i="1" s="1"/>
  <c r="E360" i="1"/>
  <c r="F360" i="1"/>
  <c r="G360" i="1" s="1"/>
  <c r="U360" i="1" s="1"/>
  <c r="E361" i="1"/>
  <c r="F361" i="1" s="1"/>
  <c r="G361" i="1" s="1"/>
  <c r="U361" i="1" s="1"/>
  <c r="E362" i="1"/>
  <c r="F362" i="1" s="1"/>
  <c r="G362" i="1" s="1"/>
  <c r="U362" i="1" s="1"/>
  <c r="E363" i="1"/>
  <c r="F363" i="1" s="1"/>
  <c r="G363" i="1" s="1"/>
  <c r="U363" i="1" s="1"/>
  <c r="E364" i="1"/>
  <c r="F364" i="1"/>
  <c r="G364" i="1" s="1"/>
  <c r="U364" i="1" s="1"/>
  <c r="E365" i="1"/>
  <c r="F365" i="1" s="1"/>
  <c r="G365" i="1" s="1"/>
  <c r="U365" i="1"/>
  <c r="E366" i="1"/>
  <c r="F366" i="1" s="1"/>
  <c r="G366" i="1" s="1"/>
  <c r="U366" i="1" s="1"/>
  <c r="E367" i="1"/>
  <c r="F367" i="1" s="1"/>
  <c r="G367" i="1" s="1"/>
  <c r="U367" i="1" s="1"/>
  <c r="E368" i="1"/>
  <c r="F368" i="1"/>
  <c r="G368" i="1" s="1"/>
  <c r="U368" i="1" s="1"/>
  <c r="E369" i="1"/>
  <c r="F369" i="1" s="1"/>
  <c r="G369" i="1"/>
  <c r="U369" i="1" s="1"/>
  <c r="E370" i="1"/>
  <c r="F370" i="1"/>
  <c r="G370" i="1" s="1"/>
  <c r="U370" i="1"/>
  <c r="E371" i="1"/>
  <c r="F371" i="1" s="1"/>
  <c r="G371" i="1"/>
  <c r="U371" i="1" s="1"/>
  <c r="E372" i="1"/>
  <c r="F372" i="1" s="1"/>
  <c r="G372" i="1" s="1"/>
  <c r="U372" i="1" s="1"/>
  <c r="E373" i="1"/>
  <c r="F373" i="1" s="1"/>
  <c r="G373" i="1" s="1"/>
  <c r="U373" i="1" s="1"/>
  <c r="E374" i="1"/>
  <c r="F374" i="1"/>
  <c r="G374" i="1" s="1"/>
  <c r="U374" i="1" s="1"/>
  <c r="E375" i="1"/>
  <c r="F375" i="1" s="1"/>
  <c r="G375" i="1"/>
  <c r="U375" i="1" s="1"/>
  <c r="E376" i="1"/>
  <c r="F376" i="1"/>
  <c r="G376" i="1" s="1"/>
  <c r="U376" i="1" s="1"/>
  <c r="E377" i="1"/>
  <c r="F377" i="1" s="1"/>
  <c r="G377" i="1" s="1"/>
  <c r="U377" i="1" s="1"/>
  <c r="E378" i="1"/>
  <c r="F378" i="1"/>
  <c r="G378" i="1" s="1"/>
  <c r="U378" i="1" s="1"/>
  <c r="E379" i="1"/>
  <c r="F379" i="1" s="1"/>
  <c r="G379" i="1"/>
  <c r="U379" i="1" s="1"/>
  <c r="E380" i="1"/>
  <c r="F380" i="1" s="1"/>
  <c r="G380" i="1" s="1"/>
  <c r="U380" i="1" s="1"/>
  <c r="E381" i="1"/>
  <c r="F381" i="1" s="1"/>
  <c r="G381" i="1" s="1"/>
  <c r="U381" i="1" s="1"/>
  <c r="E382" i="1"/>
  <c r="F382" i="1" s="1"/>
  <c r="G382" i="1" s="1"/>
  <c r="U382" i="1" s="1"/>
  <c r="E383" i="1"/>
  <c r="F383" i="1" s="1"/>
  <c r="G383" i="1" s="1"/>
  <c r="U383" i="1" s="1"/>
  <c r="E384" i="1"/>
  <c r="F384" i="1"/>
  <c r="G384" i="1" s="1"/>
  <c r="U384" i="1" s="1"/>
  <c r="E385" i="1"/>
  <c r="F385" i="1" s="1"/>
  <c r="G385" i="1" s="1"/>
  <c r="U385" i="1"/>
  <c r="E386" i="1"/>
  <c r="F386" i="1" s="1"/>
  <c r="G386" i="1" s="1"/>
  <c r="U386" i="1" s="1"/>
  <c r="E387" i="1"/>
  <c r="F387" i="1" s="1"/>
  <c r="G387" i="1" s="1"/>
  <c r="U387" i="1" s="1"/>
  <c r="E388" i="1"/>
  <c r="F388" i="1" s="1"/>
  <c r="G388" i="1" s="1"/>
  <c r="U388" i="1" s="1"/>
  <c r="E389" i="1"/>
  <c r="F389" i="1" s="1"/>
  <c r="G389" i="1" s="1"/>
  <c r="U389" i="1" s="1"/>
  <c r="E390" i="1"/>
  <c r="F390" i="1" s="1"/>
  <c r="G390" i="1" s="1"/>
  <c r="U390" i="1" s="1"/>
  <c r="E391" i="1"/>
  <c r="F391" i="1" s="1"/>
  <c r="G391" i="1" s="1"/>
  <c r="U391" i="1" s="1"/>
  <c r="E392" i="1"/>
  <c r="F392" i="1"/>
  <c r="G392" i="1" s="1"/>
  <c r="U392" i="1" s="1"/>
  <c r="E393" i="1"/>
  <c r="F393" i="1" s="1"/>
  <c r="G393" i="1" s="1"/>
  <c r="U393" i="1"/>
  <c r="E394" i="1"/>
  <c r="F394" i="1" s="1"/>
  <c r="G394" i="1" s="1"/>
  <c r="U394" i="1" s="1"/>
  <c r="E395" i="1"/>
  <c r="F395" i="1" s="1"/>
  <c r="G395" i="1" s="1"/>
  <c r="U395" i="1" s="1"/>
  <c r="E396" i="1"/>
  <c r="F396" i="1"/>
  <c r="G396" i="1" s="1"/>
  <c r="U396" i="1" s="1"/>
  <c r="E397" i="1"/>
  <c r="F397" i="1"/>
  <c r="G397" i="1" s="1"/>
  <c r="U397" i="1" s="1"/>
  <c r="E398" i="1"/>
  <c r="F398" i="1" s="1"/>
  <c r="G398" i="1" s="1"/>
  <c r="U398" i="1" s="1"/>
  <c r="E399" i="1"/>
  <c r="F399" i="1" s="1"/>
  <c r="G399" i="1" s="1"/>
  <c r="U399" i="1" s="1"/>
  <c r="E400" i="1"/>
  <c r="F400" i="1"/>
  <c r="G400" i="1" s="1"/>
  <c r="U400" i="1" s="1"/>
  <c r="E401" i="1"/>
  <c r="F401" i="1" s="1"/>
  <c r="G401" i="1" s="1"/>
  <c r="U401" i="1"/>
  <c r="E402" i="1"/>
  <c r="F402" i="1" s="1"/>
  <c r="G402" i="1" s="1"/>
  <c r="U402" i="1" s="1"/>
  <c r="E403" i="1"/>
  <c r="F403" i="1"/>
  <c r="G403" i="1" s="1"/>
  <c r="U403" i="1" s="1"/>
  <c r="E404" i="1"/>
  <c r="F404" i="1" s="1"/>
  <c r="G404" i="1" s="1"/>
  <c r="U404" i="1" s="1"/>
  <c r="E405" i="1"/>
  <c r="F405" i="1" s="1"/>
  <c r="G405" i="1" s="1"/>
  <c r="U405" i="1" s="1"/>
  <c r="E406" i="1"/>
  <c r="F406" i="1"/>
  <c r="G406" i="1" s="1"/>
  <c r="U406" i="1" s="1"/>
  <c r="E407" i="1"/>
  <c r="F407" i="1" s="1"/>
  <c r="G407" i="1" s="1"/>
  <c r="U407" i="1" s="1"/>
  <c r="E408" i="1"/>
  <c r="F408" i="1" s="1"/>
  <c r="G408" i="1" s="1"/>
  <c r="U408" i="1" s="1"/>
  <c r="E409" i="1"/>
  <c r="F409" i="1"/>
  <c r="G409" i="1" s="1"/>
  <c r="U409" i="1" s="1"/>
  <c r="E410" i="1"/>
  <c r="F410" i="1" s="1"/>
  <c r="G410" i="1" s="1"/>
  <c r="U410" i="1" s="1"/>
  <c r="E411" i="1"/>
  <c r="F411" i="1"/>
  <c r="G411" i="1" s="1"/>
  <c r="U411" i="1" s="1"/>
  <c r="E412" i="1"/>
  <c r="F412" i="1"/>
  <c r="G412" i="1" s="1"/>
  <c r="U412" i="1" s="1"/>
  <c r="E413" i="1"/>
  <c r="F413" i="1"/>
  <c r="G413" i="1" s="1"/>
  <c r="U413" i="1" s="1"/>
  <c r="E414" i="1"/>
  <c r="F414" i="1" s="1"/>
  <c r="G414" i="1" s="1"/>
  <c r="U414" i="1" s="1"/>
  <c r="E415" i="1"/>
  <c r="F415" i="1" s="1"/>
  <c r="G415" i="1" s="1"/>
  <c r="U415" i="1" s="1"/>
  <c r="E416" i="1"/>
  <c r="F416" i="1" s="1"/>
  <c r="G416" i="1" s="1"/>
  <c r="U416" i="1" s="1"/>
  <c r="E417" i="1"/>
  <c r="F417" i="1" s="1"/>
  <c r="G417" i="1" s="1"/>
  <c r="U417" i="1" s="1"/>
  <c r="E418" i="1"/>
  <c r="F418" i="1" s="1"/>
  <c r="G418" i="1" s="1"/>
  <c r="U418" i="1" s="1"/>
  <c r="E419" i="1"/>
  <c r="F419" i="1"/>
  <c r="G419" i="1" s="1"/>
  <c r="U419" i="1" s="1"/>
  <c r="E420" i="1"/>
  <c r="F420" i="1"/>
  <c r="G420" i="1" s="1"/>
  <c r="U420" i="1" s="1"/>
  <c r="E421" i="1"/>
  <c r="F421" i="1" s="1"/>
  <c r="G421" i="1" s="1"/>
  <c r="U421" i="1" s="1"/>
  <c r="E422" i="1"/>
  <c r="F422" i="1"/>
  <c r="G422" i="1" s="1"/>
  <c r="U422" i="1" s="1"/>
  <c r="E423" i="1"/>
  <c r="F423" i="1" s="1"/>
  <c r="G423" i="1" s="1"/>
  <c r="U423" i="1" s="1"/>
  <c r="E424" i="1"/>
  <c r="F424" i="1" s="1"/>
  <c r="G424" i="1" s="1"/>
  <c r="U424" i="1" s="1"/>
  <c r="E425" i="1"/>
  <c r="F425" i="1" s="1"/>
  <c r="G425" i="1" s="1"/>
  <c r="U425" i="1" s="1"/>
  <c r="E426" i="1"/>
  <c r="F426" i="1" s="1"/>
  <c r="G426" i="1" s="1"/>
  <c r="U426" i="1" s="1"/>
  <c r="E427" i="1"/>
  <c r="F427" i="1"/>
  <c r="G427" i="1" s="1"/>
  <c r="U427" i="1" s="1"/>
  <c r="E428" i="1"/>
  <c r="F428" i="1"/>
  <c r="G428" i="1" s="1"/>
  <c r="U428" i="1" s="1"/>
  <c r="E429" i="1"/>
  <c r="F429" i="1" s="1"/>
  <c r="G429" i="1" s="1"/>
  <c r="U429" i="1" s="1"/>
  <c r="E430" i="1"/>
  <c r="F430" i="1" s="1"/>
  <c r="G430" i="1" s="1"/>
  <c r="U430" i="1" s="1"/>
  <c r="E431" i="1"/>
  <c r="F431" i="1" s="1"/>
  <c r="G431" i="1" s="1"/>
  <c r="U431" i="1" s="1"/>
  <c r="E432" i="1"/>
  <c r="F432" i="1" s="1"/>
  <c r="G432" i="1" s="1"/>
  <c r="U432" i="1" s="1"/>
  <c r="E433" i="1"/>
  <c r="F433" i="1"/>
  <c r="G433" i="1" s="1"/>
  <c r="U433" i="1" s="1"/>
  <c r="E434" i="1"/>
  <c r="F434" i="1" s="1"/>
  <c r="G434" i="1" s="1"/>
  <c r="U434" i="1" s="1"/>
  <c r="E435" i="1"/>
  <c r="F435" i="1"/>
  <c r="G435" i="1" s="1"/>
  <c r="U435" i="1"/>
  <c r="E436" i="1"/>
  <c r="F436" i="1"/>
  <c r="G436" i="1" s="1"/>
  <c r="U436" i="1" s="1"/>
  <c r="E437" i="1"/>
  <c r="F437" i="1" s="1"/>
  <c r="G437" i="1" s="1"/>
  <c r="U437" i="1" s="1"/>
  <c r="E438" i="1"/>
  <c r="F438" i="1"/>
  <c r="G438" i="1" s="1"/>
  <c r="U438" i="1" s="1"/>
  <c r="E439" i="1"/>
  <c r="F439" i="1" s="1"/>
  <c r="G439" i="1" s="1"/>
  <c r="U439" i="1" s="1"/>
  <c r="E440" i="1"/>
  <c r="F440" i="1" s="1"/>
  <c r="G440" i="1" s="1"/>
  <c r="U440" i="1" s="1"/>
  <c r="E441" i="1"/>
  <c r="F441" i="1" s="1"/>
  <c r="G441" i="1" s="1"/>
  <c r="U441" i="1" s="1"/>
  <c r="E442" i="1"/>
  <c r="F442" i="1" s="1"/>
  <c r="G442" i="1" s="1"/>
  <c r="U442" i="1" s="1"/>
  <c r="E443" i="1"/>
  <c r="F443" i="1"/>
  <c r="G443" i="1" s="1"/>
  <c r="U443" i="1" s="1"/>
  <c r="E444" i="1"/>
  <c r="F444" i="1"/>
  <c r="G444" i="1" s="1"/>
  <c r="U444" i="1" s="1"/>
  <c r="E445" i="1"/>
  <c r="F445" i="1" s="1"/>
  <c r="G445" i="1" s="1"/>
  <c r="U445" i="1" s="1"/>
  <c r="E446" i="1"/>
  <c r="F446" i="1" s="1"/>
  <c r="G446" i="1" s="1"/>
  <c r="U446" i="1" s="1"/>
  <c r="E448" i="1"/>
  <c r="F448" i="1" s="1"/>
  <c r="G448" i="1" s="1"/>
  <c r="U448" i="1" s="1"/>
  <c r="E449" i="1"/>
  <c r="F449" i="1" s="1"/>
  <c r="G449" i="1" s="1"/>
  <c r="U449" i="1" s="1"/>
  <c r="E450" i="1"/>
  <c r="F450" i="1" s="1"/>
  <c r="G450" i="1" s="1"/>
  <c r="U450" i="1" s="1"/>
  <c r="E451" i="1"/>
  <c r="F451" i="1" s="1"/>
  <c r="G451" i="1" s="1"/>
  <c r="U451" i="1" s="1"/>
  <c r="E452" i="1"/>
  <c r="F452" i="1" s="1"/>
  <c r="G452" i="1" s="1"/>
  <c r="U452" i="1" s="1"/>
  <c r="E453" i="1"/>
  <c r="F453" i="1"/>
  <c r="G453" i="1" s="1"/>
  <c r="U453" i="1" s="1"/>
  <c r="E454" i="1"/>
  <c r="F454" i="1" s="1"/>
  <c r="G454" i="1" s="1"/>
  <c r="U454" i="1" s="1"/>
  <c r="E455" i="1"/>
  <c r="F455" i="1"/>
  <c r="G455" i="1" s="1"/>
  <c r="U455" i="1" s="1"/>
  <c r="E456" i="1"/>
  <c r="F456" i="1" s="1"/>
  <c r="G456" i="1" s="1"/>
  <c r="U456" i="1" s="1"/>
  <c r="E457" i="1"/>
  <c r="F457" i="1" s="1"/>
  <c r="G457" i="1" s="1"/>
  <c r="U457" i="1" s="1"/>
  <c r="E458" i="1"/>
  <c r="F458" i="1" s="1"/>
  <c r="G458" i="1" s="1"/>
  <c r="U458" i="1"/>
  <c r="E459" i="1"/>
  <c r="F459" i="1" s="1"/>
  <c r="G459" i="1" s="1"/>
  <c r="U459" i="1" s="1"/>
  <c r="E460" i="1"/>
  <c r="F460" i="1"/>
  <c r="G460" i="1" s="1"/>
  <c r="U460" i="1" s="1"/>
  <c r="E461" i="1"/>
  <c r="F461" i="1" s="1"/>
  <c r="G461" i="1" s="1"/>
  <c r="U461" i="1" s="1"/>
  <c r="E462" i="1"/>
  <c r="F462" i="1" s="1"/>
  <c r="G462" i="1" s="1"/>
  <c r="U462" i="1" s="1"/>
  <c r="E463" i="1"/>
  <c r="F463" i="1"/>
  <c r="G463" i="1" s="1"/>
  <c r="U463" i="1" s="1"/>
  <c r="E464" i="1"/>
  <c r="F464" i="1" s="1"/>
  <c r="G464" i="1" s="1"/>
  <c r="U464" i="1" s="1"/>
  <c r="E465" i="1"/>
  <c r="F465" i="1"/>
  <c r="G465" i="1" s="1"/>
  <c r="U465" i="1" s="1"/>
  <c r="E466" i="1"/>
  <c r="F466" i="1"/>
  <c r="G466" i="1" s="1"/>
  <c r="U466" i="1" s="1"/>
  <c r="E467" i="1"/>
  <c r="F467" i="1" s="1"/>
  <c r="G467" i="1" s="1"/>
  <c r="U467" i="1" s="1"/>
  <c r="E468" i="1"/>
  <c r="F468" i="1" s="1"/>
  <c r="G468" i="1" s="1"/>
  <c r="U468" i="1"/>
  <c r="E469" i="1"/>
  <c r="F469" i="1" s="1"/>
  <c r="G469" i="1" s="1"/>
  <c r="U469" i="1" s="1"/>
  <c r="E470" i="1"/>
  <c r="F470" i="1" s="1"/>
  <c r="G470" i="1" s="1"/>
  <c r="U470" i="1" s="1"/>
  <c r="E471" i="1"/>
  <c r="F471" i="1"/>
  <c r="G471" i="1" s="1"/>
  <c r="U471" i="1" s="1"/>
  <c r="E472" i="1"/>
  <c r="F472" i="1" s="1"/>
  <c r="G472" i="1" s="1"/>
  <c r="U472" i="1" s="1"/>
  <c r="E473" i="1"/>
  <c r="F473" i="1" s="1"/>
  <c r="G473" i="1" s="1"/>
  <c r="U473" i="1" s="1"/>
  <c r="E474" i="1"/>
  <c r="F474" i="1"/>
  <c r="G474" i="1" s="1"/>
  <c r="U474" i="1" s="1"/>
  <c r="E475" i="1"/>
  <c r="F475" i="1" s="1"/>
  <c r="G475" i="1" s="1"/>
  <c r="U475" i="1" s="1"/>
  <c r="E476" i="1"/>
  <c r="F476" i="1"/>
  <c r="G476" i="1" s="1"/>
  <c r="U476" i="1" s="1"/>
  <c r="E477" i="1"/>
  <c r="F477" i="1" s="1"/>
  <c r="G477" i="1" s="1"/>
  <c r="U477" i="1" s="1"/>
  <c r="E478" i="1"/>
  <c r="F478" i="1" s="1"/>
  <c r="G478" i="1" s="1"/>
  <c r="U478" i="1" s="1"/>
  <c r="E479" i="1"/>
  <c r="F479" i="1"/>
  <c r="G479" i="1" s="1"/>
  <c r="U479" i="1" s="1"/>
  <c r="E480" i="1"/>
  <c r="F480" i="1" s="1"/>
  <c r="G480" i="1" s="1"/>
  <c r="U480" i="1" s="1"/>
  <c r="E481" i="1"/>
  <c r="F481" i="1"/>
  <c r="G481" i="1" s="1"/>
  <c r="U481" i="1" s="1"/>
  <c r="E482" i="1"/>
  <c r="F482" i="1"/>
  <c r="G482" i="1" s="1"/>
  <c r="U482" i="1" s="1"/>
  <c r="E483" i="1"/>
  <c r="F483" i="1" s="1"/>
  <c r="G483" i="1" s="1"/>
  <c r="U483" i="1" s="1"/>
  <c r="E484" i="1"/>
  <c r="F484" i="1" s="1"/>
  <c r="G484" i="1" s="1"/>
  <c r="U484" i="1"/>
  <c r="E485" i="1"/>
  <c r="F485" i="1" s="1"/>
  <c r="G485" i="1" s="1"/>
  <c r="U485" i="1" s="1"/>
  <c r="E486" i="1"/>
  <c r="F486" i="1" s="1"/>
  <c r="G486" i="1" s="1"/>
  <c r="U486" i="1" s="1"/>
  <c r="E487" i="1"/>
  <c r="F487" i="1" s="1"/>
  <c r="G487" i="1" s="1"/>
  <c r="U487" i="1" s="1"/>
  <c r="E488" i="1"/>
  <c r="F488" i="1" s="1"/>
  <c r="G488" i="1" s="1"/>
  <c r="U488" i="1" s="1"/>
  <c r="E489" i="1"/>
  <c r="F489" i="1" s="1"/>
  <c r="G489" i="1" s="1"/>
  <c r="U489" i="1" s="1"/>
  <c r="E490" i="1"/>
  <c r="F490" i="1"/>
  <c r="G490" i="1" s="1"/>
  <c r="U490" i="1" s="1"/>
  <c r="E491" i="1"/>
  <c r="F491" i="1" s="1"/>
  <c r="G491" i="1" s="1"/>
  <c r="U491" i="1" s="1"/>
  <c r="E492" i="1"/>
  <c r="F492" i="1" s="1"/>
  <c r="G492" i="1" s="1"/>
  <c r="U492" i="1" s="1"/>
  <c r="E493" i="1"/>
  <c r="F493" i="1" s="1"/>
  <c r="G493" i="1" s="1"/>
  <c r="U493" i="1" s="1"/>
  <c r="E494" i="1"/>
  <c r="F494" i="1"/>
  <c r="G494" i="1" s="1"/>
  <c r="U494" i="1" s="1"/>
  <c r="E495" i="1"/>
  <c r="F495" i="1"/>
  <c r="G495" i="1" s="1"/>
  <c r="U495" i="1" s="1"/>
  <c r="E496" i="1"/>
  <c r="F496" i="1" s="1"/>
  <c r="G496" i="1" s="1"/>
  <c r="U496" i="1" s="1"/>
  <c r="E497" i="1"/>
  <c r="F497" i="1"/>
  <c r="G497" i="1" s="1"/>
  <c r="U497" i="1" s="1"/>
  <c r="E498" i="1"/>
  <c r="F498" i="1"/>
  <c r="G498" i="1" s="1"/>
  <c r="U498" i="1"/>
  <c r="E499" i="1"/>
  <c r="F499" i="1" s="1"/>
  <c r="G499" i="1" s="1"/>
  <c r="U499" i="1" s="1"/>
  <c r="E500" i="1"/>
  <c r="F500" i="1"/>
  <c r="G500" i="1" s="1"/>
  <c r="U500" i="1" s="1"/>
  <c r="E501" i="1"/>
  <c r="F501" i="1" s="1"/>
  <c r="G501" i="1" s="1"/>
  <c r="U501" i="1" s="1"/>
  <c r="E502" i="1"/>
  <c r="F502" i="1" s="1"/>
  <c r="G502" i="1" s="1"/>
  <c r="U502" i="1" s="1"/>
  <c r="E503" i="1"/>
  <c r="F503" i="1" s="1"/>
  <c r="G503" i="1" s="1"/>
  <c r="U503" i="1" s="1"/>
  <c r="E505" i="1"/>
  <c r="F505" i="1" s="1"/>
  <c r="G505" i="1" s="1"/>
  <c r="U505" i="1" s="1"/>
  <c r="E506" i="1"/>
  <c r="F506" i="1" s="1"/>
  <c r="G506" i="1" s="1"/>
  <c r="U506" i="1" s="1"/>
  <c r="E507" i="1"/>
  <c r="F507" i="1"/>
  <c r="G507" i="1" s="1"/>
  <c r="U507" i="1" s="1"/>
  <c r="E508" i="1"/>
  <c r="F508" i="1" s="1"/>
  <c r="G508" i="1" s="1"/>
  <c r="U508" i="1" s="1"/>
  <c r="E509" i="1"/>
  <c r="F509" i="1" s="1"/>
  <c r="G509" i="1" s="1"/>
  <c r="U509" i="1" s="1"/>
  <c r="E510" i="1"/>
  <c r="F510" i="1"/>
  <c r="G510" i="1" s="1"/>
  <c r="U510" i="1" s="1"/>
  <c r="E511" i="1"/>
  <c r="F511" i="1" s="1"/>
  <c r="G511" i="1" s="1"/>
  <c r="U511" i="1" s="1"/>
  <c r="E512" i="1"/>
  <c r="F512" i="1" s="1"/>
  <c r="G512" i="1" s="1"/>
  <c r="U512" i="1" s="1"/>
  <c r="E513" i="1"/>
  <c r="F513" i="1"/>
  <c r="G513" i="1"/>
  <c r="U513" i="1" s="1"/>
  <c r="E514" i="1"/>
  <c r="F514" i="1"/>
  <c r="G514" i="1" s="1"/>
  <c r="U514" i="1" s="1"/>
  <c r="E515" i="1"/>
  <c r="F515" i="1" s="1"/>
  <c r="G515" i="1" s="1"/>
  <c r="U515" i="1" s="1"/>
  <c r="E516" i="1"/>
  <c r="F516" i="1" s="1"/>
  <c r="G516" i="1" s="1"/>
  <c r="U516" i="1" s="1"/>
  <c r="E517" i="1"/>
  <c r="F517" i="1" s="1"/>
  <c r="G517" i="1" s="1"/>
  <c r="U517" i="1" s="1"/>
  <c r="E518" i="1"/>
  <c r="F518" i="1"/>
  <c r="G518" i="1" s="1"/>
  <c r="U518" i="1" s="1"/>
  <c r="E519" i="1"/>
  <c r="F519" i="1" s="1"/>
  <c r="G519" i="1" s="1"/>
  <c r="U519" i="1" s="1"/>
  <c r="E520" i="1"/>
  <c r="F520" i="1" s="1"/>
  <c r="G520" i="1" s="1"/>
  <c r="U520" i="1" s="1"/>
  <c r="E521" i="1"/>
  <c r="F521" i="1" s="1"/>
  <c r="G521" i="1"/>
  <c r="U521" i="1" s="1"/>
  <c r="E522" i="1"/>
  <c r="F522" i="1"/>
  <c r="G522" i="1" s="1"/>
  <c r="U522" i="1" s="1"/>
  <c r="E523" i="1"/>
  <c r="F523" i="1" s="1"/>
  <c r="G523" i="1" s="1"/>
  <c r="U523" i="1" s="1"/>
  <c r="E524" i="1"/>
  <c r="F524" i="1" s="1"/>
  <c r="G524" i="1" s="1"/>
  <c r="U524" i="1" s="1"/>
  <c r="E525" i="1"/>
  <c r="F525" i="1"/>
  <c r="G525" i="1" s="1"/>
  <c r="U525" i="1" s="1"/>
  <c r="E527" i="1"/>
  <c r="F527" i="1"/>
  <c r="G527" i="1" s="1"/>
  <c r="U527" i="1" s="1"/>
  <c r="E528" i="1"/>
  <c r="F528" i="1" s="1"/>
  <c r="G528" i="1" s="1"/>
  <c r="U528" i="1" s="1"/>
  <c r="E529" i="1"/>
  <c r="F529" i="1" s="1"/>
  <c r="G529" i="1" s="1"/>
  <c r="U529" i="1" s="1"/>
  <c r="E530" i="1"/>
  <c r="F530" i="1" s="1"/>
  <c r="G530" i="1"/>
  <c r="U530" i="1" s="1"/>
  <c r="E531" i="1"/>
  <c r="F531" i="1" s="1"/>
  <c r="G531" i="1" s="1"/>
  <c r="U531" i="1" s="1"/>
  <c r="E532" i="1"/>
  <c r="F532" i="1" s="1"/>
  <c r="G532" i="1" s="1"/>
  <c r="U532" i="1" s="1"/>
  <c r="E533" i="1"/>
  <c r="F533" i="1" s="1"/>
  <c r="G533" i="1" s="1"/>
  <c r="U533" i="1" s="1"/>
  <c r="E534" i="1"/>
  <c r="F534" i="1" s="1"/>
  <c r="G534" i="1" s="1"/>
  <c r="U534" i="1" s="1"/>
  <c r="E535" i="1"/>
  <c r="F535" i="1"/>
  <c r="G535" i="1" s="1"/>
  <c r="U535" i="1" s="1"/>
  <c r="E536" i="1"/>
  <c r="F536" i="1" s="1"/>
  <c r="G536" i="1" s="1"/>
  <c r="U536" i="1" s="1"/>
  <c r="E537" i="1"/>
  <c r="F537" i="1" s="1"/>
  <c r="G537" i="1" s="1"/>
  <c r="U537" i="1" s="1"/>
  <c r="E538" i="1"/>
  <c r="F538" i="1" s="1"/>
  <c r="G538" i="1" s="1"/>
  <c r="U538" i="1" s="1"/>
  <c r="E539" i="1"/>
  <c r="F539" i="1" s="1"/>
  <c r="G539" i="1" s="1"/>
  <c r="U539" i="1" s="1"/>
  <c r="E540" i="1"/>
  <c r="F540" i="1" s="1"/>
  <c r="G540" i="1" s="1"/>
  <c r="U540" i="1" s="1"/>
  <c r="E541" i="1"/>
  <c r="F541" i="1" s="1"/>
  <c r="G541" i="1" s="1"/>
  <c r="U541" i="1" s="1"/>
  <c r="E542" i="1"/>
  <c r="F542" i="1"/>
  <c r="G542" i="1" s="1"/>
  <c r="U542" i="1" s="1"/>
  <c r="E543" i="1"/>
  <c r="F543" i="1"/>
  <c r="G543" i="1" s="1"/>
  <c r="U543" i="1" s="1"/>
  <c r="E544" i="1"/>
  <c r="F544" i="1" s="1"/>
  <c r="G544" i="1" s="1"/>
  <c r="U544" i="1" s="1"/>
  <c r="E545" i="1"/>
  <c r="F545" i="1" s="1"/>
  <c r="G545" i="1" s="1"/>
  <c r="U545" i="1" s="1"/>
  <c r="E546" i="1"/>
  <c r="F546" i="1"/>
  <c r="G546" i="1" s="1"/>
  <c r="U546" i="1" s="1"/>
  <c r="E547" i="1"/>
  <c r="F547" i="1" s="1"/>
  <c r="G547" i="1" s="1"/>
  <c r="U547" i="1" s="1"/>
  <c r="E548" i="1"/>
  <c r="F548" i="1" s="1"/>
  <c r="G548" i="1" s="1"/>
  <c r="U548" i="1" s="1"/>
  <c r="E549" i="1"/>
  <c r="F549" i="1" s="1"/>
  <c r="G549" i="1" s="1"/>
  <c r="U549" i="1" s="1"/>
  <c r="E550" i="1"/>
  <c r="F550" i="1" s="1"/>
  <c r="G550" i="1" s="1"/>
  <c r="U550" i="1" s="1"/>
  <c r="E551" i="1"/>
  <c r="F551" i="1"/>
  <c r="G551" i="1" s="1"/>
  <c r="U551" i="1" s="1"/>
  <c r="E552" i="1"/>
  <c r="F552" i="1"/>
  <c r="G552" i="1" s="1"/>
  <c r="U552" i="1" s="1"/>
  <c r="E553" i="1"/>
  <c r="F553" i="1"/>
  <c r="G553" i="1"/>
  <c r="U553" i="1" s="1"/>
  <c r="E554" i="1"/>
  <c r="F554" i="1"/>
  <c r="G554" i="1" s="1"/>
  <c r="U554" i="1" s="1"/>
  <c r="E555" i="1"/>
  <c r="F555" i="1" s="1"/>
  <c r="G555" i="1" s="1"/>
  <c r="U555" i="1" s="1"/>
  <c r="E556" i="1"/>
  <c r="F556" i="1"/>
  <c r="G556" i="1" s="1"/>
  <c r="U556" i="1" s="1"/>
  <c r="E557" i="1"/>
  <c r="F557" i="1"/>
  <c r="G557" i="1"/>
  <c r="U557" i="1" s="1"/>
  <c r="E558" i="1"/>
  <c r="F558" i="1" s="1"/>
  <c r="G558" i="1" s="1"/>
  <c r="U558" i="1" s="1"/>
  <c r="E559" i="1"/>
  <c r="F559" i="1" s="1"/>
  <c r="G559" i="1" s="1"/>
  <c r="U559" i="1" s="1"/>
  <c r="E560" i="1"/>
  <c r="F560" i="1" s="1"/>
  <c r="G560" i="1" s="1"/>
  <c r="U560" i="1" s="1"/>
  <c r="E561" i="1"/>
  <c r="F561" i="1"/>
  <c r="G561" i="1" s="1"/>
  <c r="U561" i="1" s="1"/>
  <c r="E562" i="1"/>
  <c r="F562" i="1" s="1"/>
  <c r="G562" i="1" s="1"/>
  <c r="U562" i="1" s="1"/>
  <c r="E563" i="1"/>
  <c r="F563" i="1"/>
  <c r="G563" i="1" s="1"/>
  <c r="U563" i="1" s="1"/>
  <c r="E564" i="1"/>
  <c r="F564" i="1" s="1"/>
  <c r="G564" i="1" s="1"/>
  <c r="U564" i="1" s="1"/>
  <c r="E565" i="1"/>
  <c r="F565" i="1"/>
  <c r="G565" i="1" s="1"/>
  <c r="U565" i="1" s="1"/>
  <c r="E566" i="1"/>
  <c r="F566" i="1" s="1"/>
  <c r="G566" i="1" s="1"/>
  <c r="U566" i="1" s="1"/>
  <c r="E567" i="1"/>
  <c r="F567" i="1" s="1"/>
  <c r="G567" i="1" s="1"/>
  <c r="U567" i="1" s="1"/>
  <c r="Q913" i="1"/>
  <c r="E21" i="1"/>
  <c r="F21" i="1" s="1"/>
  <c r="G21" i="1" s="1"/>
  <c r="H21" i="1" s="1"/>
  <c r="E22" i="1"/>
  <c r="F22" i="1"/>
  <c r="G22" i="1" s="1"/>
  <c r="H22" i="1" s="1"/>
  <c r="E46" i="1"/>
  <c r="F46" i="1" s="1"/>
  <c r="G46" i="1" s="1"/>
  <c r="H46" i="1" s="1"/>
  <c r="E47" i="1"/>
  <c r="F47" i="1" s="1"/>
  <c r="G47" i="1" s="1"/>
  <c r="H47" i="1" s="1"/>
  <c r="E48" i="1"/>
  <c r="F48" i="1"/>
  <c r="G48" i="1" s="1"/>
  <c r="H48" i="1" s="1"/>
  <c r="E49" i="1"/>
  <c r="F49" i="1" s="1"/>
  <c r="G49" i="1" s="1"/>
  <c r="H49" i="1" s="1"/>
  <c r="E50" i="1"/>
  <c r="F50" i="1"/>
  <c r="G50" i="1" s="1"/>
  <c r="H50" i="1" s="1"/>
  <c r="E55" i="1"/>
  <c r="F55" i="1"/>
  <c r="G55" i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82" i="1"/>
  <c r="F82" i="1" s="1"/>
  <c r="G82" i="1" s="1"/>
  <c r="H82" i="1" s="1"/>
  <c r="E175" i="1"/>
  <c r="F175" i="1" s="1"/>
  <c r="G175" i="1" s="1"/>
  <c r="H175" i="1" s="1"/>
  <c r="E236" i="1"/>
  <c r="F236" i="1" s="1"/>
  <c r="G236" i="1" s="1"/>
  <c r="K236" i="1" s="1"/>
  <c r="E247" i="1"/>
  <c r="F247" i="1" s="1"/>
  <c r="G247" i="1" s="1"/>
  <c r="K247" i="1" s="1"/>
  <c r="E248" i="1"/>
  <c r="F248" i="1" s="1"/>
  <c r="G248" i="1" s="1"/>
  <c r="K248" i="1" s="1"/>
  <c r="E255" i="1"/>
  <c r="F255" i="1" s="1"/>
  <c r="G255" i="1" s="1"/>
  <c r="K255" i="1" s="1"/>
  <c r="E257" i="1"/>
  <c r="F257" i="1"/>
  <c r="G257" i="1" s="1"/>
  <c r="K257" i="1" s="1"/>
  <c r="E260" i="1"/>
  <c r="F260" i="1" s="1"/>
  <c r="G260" i="1" s="1"/>
  <c r="K260" i="1" s="1"/>
  <c r="E263" i="1"/>
  <c r="F263" i="1" s="1"/>
  <c r="G263" i="1" s="1"/>
  <c r="K263" i="1" s="1"/>
  <c r="E266" i="1"/>
  <c r="F266" i="1" s="1"/>
  <c r="G266" i="1" s="1"/>
  <c r="K266" i="1" s="1"/>
  <c r="E269" i="1"/>
  <c r="F269" i="1"/>
  <c r="G269" i="1" s="1"/>
  <c r="K269" i="1" s="1"/>
  <c r="E271" i="1"/>
  <c r="F271" i="1" s="1"/>
  <c r="G271" i="1" s="1"/>
  <c r="K271" i="1" s="1"/>
  <c r="E273" i="1"/>
  <c r="F273" i="1"/>
  <c r="G273" i="1" s="1"/>
  <c r="K273" i="1" s="1"/>
  <c r="E274" i="1"/>
  <c r="F274" i="1" s="1"/>
  <c r="G274" i="1" s="1"/>
  <c r="K274" i="1" s="1"/>
  <c r="E275" i="1"/>
  <c r="F275" i="1"/>
  <c r="G275" i="1" s="1"/>
  <c r="K275" i="1" s="1"/>
  <c r="E276" i="1"/>
  <c r="F276" i="1" s="1"/>
  <c r="G276" i="1" s="1"/>
  <c r="K276" i="1" s="1"/>
  <c r="E284" i="1"/>
  <c r="F284" i="1" s="1"/>
  <c r="G284" i="1" s="1"/>
  <c r="K284" i="1" s="1"/>
  <c r="E286" i="1"/>
  <c r="F286" i="1" s="1"/>
  <c r="G286" i="1" s="1"/>
  <c r="K286" i="1" s="1"/>
  <c r="E288" i="1"/>
  <c r="F288" i="1"/>
  <c r="G288" i="1" s="1"/>
  <c r="K288" i="1" s="1"/>
  <c r="E290" i="1"/>
  <c r="F290" i="1" s="1"/>
  <c r="G290" i="1" s="1"/>
  <c r="K290" i="1" s="1"/>
  <c r="E293" i="1"/>
  <c r="F293" i="1" s="1"/>
  <c r="G293" i="1" s="1"/>
  <c r="K293" i="1" s="1"/>
  <c r="E295" i="1"/>
  <c r="F295" i="1"/>
  <c r="G295" i="1" s="1"/>
  <c r="K295" i="1" s="1"/>
  <c r="E302" i="1"/>
  <c r="F302" i="1"/>
  <c r="G302" i="1" s="1"/>
  <c r="U302" i="1" s="1"/>
  <c r="E303" i="1"/>
  <c r="F303" i="1"/>
  <c r="G303" i="1"/>
  <c r="U303" i="1" s="1"/>
  <c r="E304" i="1"/>
  <c r="F304" i="1" s="1"/>
  <c r="G304" i="1" s="1"/>
  <c r="U304" i="1" s="1"/>
  <c r="E305" i="1"/>
  <c r="F305" i="1" s="1"/>
  <c r="G305" i="1" s="1"/>
  <c r="U305" i="1" s="1"/>
  <c r="E306" i="1"/>
  <c r="F306" i="1" s="1"/>
  <c r="G306" i="1" s="1"/>
  <c r="U306" i="1" s="1"/>
  <c r="E307" i="1"/>
  <c r="F307" i="1" s="1"/>
  <c r="G307" i="1" s="1"/>
  <c r="U307" i="1" s="1"/>
  <c r="E308" i="1"/>
  <c r="F308" i="1" s="1"/>
  <c r="G308" i="1" s="1"/>
  <c r="U308" i="1" s="1"/>
  <c r="E309" i="1"/>
  <c r="F309" i="1" s="1"/>
  <c r="G309" i="1" s="1"/>
  <c r="U309" i="1" s="1"/>
  <c r="E310" i="1"/>
  <c r="F310" i="1" s="1"/>
  <c r="G310" i="1" s="1"/>
  <c r="U310" i="1" s="1"/>
  <c r="E311" i="1"/>
  <c r="F311" i="1" s="1"/>
  <c r="G311" i="1" s="1"/>
  <c r="U311" i="1" s="1"/>
  <c r="E312" i="1"/>
  <c r="F312" i="1" s="1"/>
  <c r="G312" i="1" s="1"/>
  <c r="U312" i="1" s="1"/>
  <c r="E313" i="1"/>
  <c r="F313" i="1" s="1"/>
  <c r="G313" i="1" s="1"/>
  <c r="U313" i="1" s="1"/>
  <c r="E314" i="1"/>
  <c r="F314" i="1" s="1"/>
  <c r="G314" i="1" s="1"/>
  <c r="U314" i="1" s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7" i="1"/>
  <c r="Q346" i="1"/>
  <c r="Q345" i="1"/>
  <c r="Q344" i="1"/>
  <c r="Q342" i="1"/>
  <c r="Q341" i="1"/>
  <c r="Q340" i="1"/>
  <c r="Q339" i="1"/>
  <c r="Q338" i="1"/>
  <c r="U338" i="1"/>
  <c r="Q337" i="1"/>
  <c r="U337" i="1"/>
  <c r="Q335" i="1"/>
  <c r="U335" i="1"/>
  <c r="Q334" i="1"/>
  <c r="Q333" i="1"/>
  <c r="Q332" i="1"/>
  <c r="U332" i="1"/>
  <c r="Q331" i="1"/>
  <c r="U331" i="1"/>
  <c r="Q330" i="1"/>
  <c r="U330" i="1"/>
  <c r="Q329" i="1"/>
  <c r="Q328" i="1"/>
  <c r="U328" i="1"/>
  <c r="Q327" i="1"/>
  <c r="U327" i="1"/>
  <c r="Q326" i="1"/>
  <c r="Q325" i="1"/>
  <c r="Q324" i="1"/>
  <c r="U324" i="1"/>
  <c r="Q323" i="1"/>
  <c r="Q322" i="1"/>
  <c r="U322" i="1"/>
  <c r="Q321" i="1"/>
  <c r="U321" i="1"/>
  <c r="Q320" i="1"/>
  <c r="Q319" i="1"/>
  <c r="U319" i="1"/>
  <c r="Q318" i="1"/>
  <c r="U318" i="1"/>
  <c r="Q317" i="1"/>
  <c r="U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298" i="1"/>
  <c r="I298" i="1"/>
  <c r="Q295" i="1"/>
  <c r="Q293" i="1"/>
  <c r="Q290" i="1"/>
  <c r="Q288" i="1"/>
  <c r="Q286" i="1"/>
  <c r="Q284" i="1"/>
  <c r="Q278" i="1"/>
  <c r="Q276" i="1"/>
  <c r="Q275" i="1"/>
  <c r="Q274" i="1"/>
  <c r="Q273" i="1"/>
  <c r="Q272" i="1"/>
  <c r="I272" i="1"/>
  <c r="Q271" i="1"/>
  <c r="Q269" i="1"/>
  <c r="Q268" i="1"/>
  <c r="I268" i="1"/>
  <c r="Q266" i="1"/>
  <c r="Q265" i="1"/>
  <c r="Q263" i="1"/>
  <c r="Q261" i="1"/>
  <c r="Q260" i="1"/>
  <c r="Q259" i="1"/>
  <c r="I259" i="1"/>
  <c r="Q258" i="1"/>
  <c r="I258" i="1"/>
  <c r="Q257" i="1"/>
  <c r="Q255" i="1"/>
  <c r="Q252" i="1"/>
  <c r="I252" i="1"/>
  <c r="Q251" i="1"/>
  <c r="K251" i="1"/>
  <c r="Q250" i="1"/>
  <c r="K250" i="1"/>
  <c r="Q249" i="1"/>
  <c r="K249" i="1"/>
  <c r="Q248" i="1"/>
  <c r="Q247" i="1"/>
  <c r="Q246" i="1"/>
  <c r="K246" i="1"/>
  <c r="Q245" i="1"/>
  <c r="K245" i="1"/>
  <c r="Q244" i="1"/>
  <c r="K244" i="1"/>
  <c r="Q243" i="1"/>
  <c r="K243" i="1"/>
  <c r="Q242" i="1"/>
  <c r="K242" i="1"/>
  <c r="Q241" i="1"/>
  <c r="K241" i="1"/>
  <c r="Q240" i="1"/>
  <c r="K240" i="1"/>
  <c r="Q239" i="1"/>
  <c r="K239" i="1"/>
  <c r="Q236" i="1"/>
  <c r="Q228" i="1"/>
  <c r="Q175" i="1"/>
  <c r="Q141" i="1"/>
  <c r="K141" i="1"/>
  <c r="Q139" i="1"/>
  <c r="Q137" i="1"/>
  <c r="K137" i="1"/>
  <c r="Q135" i="1"/>
  <c r="Q132" i="1"/>
  <c r="K132" i="1"/>
  <c r="Q131" i="1"/>
  <c r="K131" i="1"/>
  <c r="Q128" i="1"/>
  <c r="Q125" i="1"/>
  <c r="Q117" i="1"/>
  <c r="K117" i="1"/>
  <c r="Q116" i="1"/>
  <c r="K116" i="1"/>
  <c r="Q114" i="1"/>
  <c r="K114" i="1"/>
  <c r="Q111" i="1"/>
  <c r="K111" i="1"/>
  <c r="Q102" i="1"/>
  <c r="K102" i="1"/>
  <c r="Q97" i="1"/>
  <c r="Q96" i="1"/>
  <c r="I96" i="1"/>
  <c r="Q95" i="1"/>
  <c r="I95" i="1"/>
  <c r="Q92" i="1"/>
  <c r="Q89" i="1"/>
  <c r="K89" i="1"/>
  <c r="Q84" i="1"/>
  <c r="K84" i="1"/>
  <c r="Q82" i="1"/>
  <c r="Q80" i="1"/>
  <c r="I80" i="1"/>
  <c r="Q79" i="1"/>
  <c r="I79" i="1"/>
  <c r="Q78" i="1"/>
  <c r="I78" i="1"/>
  <c r="Q77" i="1"/>
  <c r="I77" i="1"/>
  <c r="Q69" i="1"/>
  <c r="I69" i="1"/>
  <c r="Q67" i="1"/>
  <c r="I67" i="1"/>
  <c r="Q66" i="1"/>
  <c r="I66" i="1"/>
  <c r="Q64" i="1"/>
  <c r="I64" i="1"/>
  <c r="Q60" i="1"/>
  <c r="I60" i="1"/>
  <c r="Q59" i="1"/>
  <c r="Q58" i="1"/>
  <c r="Q57" i="1"/>
  <c r="Q56" i="1"/>
  <c r="Q55" i="1"/>
  <c r="Q54" i="1"/>
  <c r="I54" i="1"/>
  <c r="Q51" i="1"/>
  <c r="I51" i="1"/>
  <c r="Q50" i="1"/>
  <c r="Q49" i="1"/>
  <c r="Q48" i="1"/>
  <c r="Q47" i="1"/>
  <c r="Q46" i="1"/>
  <c r="Q45" i="1"/>
  <c r="I45" i="1"/>
  <c r="Q44" i="1"/>
  <c r="I44" i="1"/>
  <c r="Q43" i="1"/>
  <c r="I43" i="1"/>
  <c r="Q42" i="1"/>
  <c r="Q41" i="1"/>
  <c r="Q40" i="1"/>
  <c r="I40" i="1"/>
  <c r="Q39" i="1"/>
  <c r="I39" i="1"/>
  <c r="Q38" i="1"/>
  <c r="I38" i="1"/>
  <c r="Q37" i="1"/>
  <c r="I37" i="1"/>
  <c r="Q36" i="1"/>
  <c r="I36" i="1"/>
  <c r="Q35" i="1"/>
  <c r="I35" i="1"/>
  <c r="Q34" i="1"/>
  <c r="Q33" i="1"/>
  <c r="I33" i="1"/>
  <c r="Q32" i="1"/>
  <c r="I32" i="1"/>
  <c r="Q31" i="1"/>
  <c r="Q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Q21" i="1"/>
  <c r="Q909" i="1"/>
  <c r="K909" i="1"/>
  <c r="G13" i="3"/>
  <c r="C13" i="3"/>
  <c r="E13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880" i="3"/>
  <c r="C880" i="3"/>
  <c r="E880" i="3"/>
  <c r="G879" i="3"/>
  <c r="C879" i="3"/>
  <c r="E879" i="3"/>
  <c r="G878" i="3"/>
  <c r="C878" i="3"/>
  <c r="E878" i="3"/>
  <c r="G877" i="3"/>
  <c r="C877" i="3"/>
  <c r="E877" i="3"/>
  <c r="G876" i="3"/>
  <c r="C876" i="3"/>
  <c r="E876" i="3"/>
  <c r="G875" i="3"/>
  <c r="C875" i="3"/>
  <c r="E875" i="3"/>
  <c r="G874" i="3"/>
  <c r="C874" i="3"/>
  <c r="E874" i="3"/>
  <c r="G873" i="3"/>
  <c r="C873" i="3"/>
  <c r="E873" i="3"/>
  <c r="G872" i="3"/>
  <c r="C872" i="3"/>
  <c r="E872" i="3"/>
  <c r="G871" i="3"/>
  <c r="C871" i="3"/>
  <c r="E871" i="3"/>
  <c r="G870" i="3"/>
  <c r="C870" i="3"/>
  <c r="E870" i="3"/>
  <c r="G869" i="3"/>
  <c r="C869" i="3"/>
  <c r="E869" i="3"/>
  <c r="G868" i="3"/>
  <c r="C868" i="3"/>
  <c r="E868" i="3"/>
  <c r="G867" i="3"/>
  <c r="C867" i="3"/>
  <c r="E867" i="3"/>
  <c r="G866" i="3"/>
  <c r="C866" i="3"/>
  <c r="E866" i="3"/>
  <c r="G865" i="3"/>
  <c r="C865" i="3"/>
  <c r="E865" i="3"/>
  <c r="G864" i="3"/>
  <c r="C864" i="3"/>
  <c r="E864" i="3"/>
  <c r="G863" i="3"/>
  <c r="C863" i="3"/>
  <c r="E863" i="3"/>
  <c r="G862" i="3"/>
  <c r="C862" i="3"/>
  <c r="E862" i="3"/>
  <c r="G861" i="3"/>
  <c r="C861" i="3"/>
  <c r="E861" i="3"/>
  <c r="G860" i="3"/>
  <c r="C860" i="3"/>
  <c r="E860" i="3"/>
  <c r="G859" i="3"/>
  <c r="C859" i="3"/>
  <c r="E859" i="3"/>
  <c r="G858" i="3"/>
  <c r="C858" i="3"/>
  <c r="E858" i="3"/>
  <c r="G857" i="3"/>
  <c r="C857" i="3"/>
  <c r="E857" i="3"/>
  <c r="G856" i="3"/>
  <c r="C856" i="3"/>
  <c r="E856" i="3"/>
  <c r="G855" i="3"/>
  <c r="C855" i="3"/>
  <c r="E855" i="3"/>
  <c r="G854" i="3"/>
  <c r="C854" i="3"/>
  <c r="E854" i="3"/>
  <c r="G853" i="3"/>
  <c r="C853" i="3"/>
  <c r="E853" i="3"/>
  <c r="G852" i="3"/>
  <c r="C852" i="3"/>
  <c r="E852" i="3"/>
  <c r="G851" i="3"/>
  <c r="C851" i="3"/>
  <c r="E851" i="3"/>
  <c r="G850" i="3"/>
  <c r="C850" i="3"/>
  <c r="E850" i="3"/>
  <c r="G849" i="3"/>
  <c r="C849" i="3"/>
  <c r="E849" i="3"/>
  <c r="G848" i="3"/>
  <c r="C848" i="3"/>
  <c r="E848" i="3"/>
  <c r="G847" i="3"/>
  <c r="C847" i="3"/>
  <c r="E847" i="3"/>
  <c r="G846" i="3"/>
  <c r="C846" i="3"/>
  <c r="E846" i="3"/>
  <c r="G845" i="3"/>
  <c r="C845" i="3"/>
  <c r="E845" i="3"/>
  <c r="G844" i="3"/>
  <c r="C844" i="3"/>
  <c r="E844" i="3"/>
  <c r="G843" i="3"/>
  <c r="C843" i="3"/>
  <c r="E843" i="3"/>
  <c r="G842" i="3"/>
  <c r="C842" i="3"/>
  <c r="E842" i="3"/>
  <c r="G841" i="3"/>
  <c r="C841" i="3"/>
  <c r="E841" i="3"/>
  <c r="G840" i="3"/>
  <c r="C840" i="3"/>
  <c r="E840" i="3"/>
  <c r="G839" i="3"/>
  <c r="C839" i="3"/>
  <c r="E839" i="3"/>
  <c r="G838" i="3"/>
  <c r="C838" i="3"/>
  <c r="E838" i="3"/>
  <c r="G837" i="3"/>
  <c r="C837" i="3"/>
  <c r="E837" i="3"/>
  <c r="G836" i="3"/>
  <c r="C836" i="3"/>
  <c r="E836" i="3"/>
  <c r="G835" i="3"/>
  <c r="C835" i="3"/>
  <c r="E835" i="3"/>
  <c r="G834" i="3"/>
  <c r="C834" i="3"/>
  <c r="E834" i="3"/>
  <c r="G833" i="3"/>
  <c r="C833" i="3"/>
  <c r="E833" i="3"/>
  <c r="G832" i="3"/>
  <c r="C832" i="3"/>
  <c r="E832" i="3"/>
  <c r="G831" i="3"/>
  <c r="C831" i="3"/>
  <c r="E831" i="3"/>
  <c r="G830" i="3"/>
  <c r="C830" i="3"/>
  <c r="E830" i="3"/>
  <c r="G829" i="3"/>
  <c r="C829" i="3"/>
  <c r="E829" i="3"/>
  <c r="G828" i="3"/>
  <c r="C828" i="3"/>
  <c r="E828" i="3"/>
  <c r="G827" i="3"/>
  <c r="C827" i="3"/>
  <c r="E827" i="3"/>
  <c r="G826" i="3"/>
  <c r="C826" i="3"/>
  <c r="E826" i="3"/>
  <c r="G825" i="3"/>
  <c r="C825" i="3"/>
  <c r="E825" i="3"/>
  <c r="G824" i="3"/>
  <c r="C824" i="3"/>
  <c r="E824" i="3"/>
  <c r="G823" i="3"/>
  <c r="C823" i="3"/>
  <c r="E823" i="3"/>
  <c r="G822" i="3"/>
  <c r="C822" i="3"/>
  <c r="E822" i="3"/>
  <c r="G821" i="3"/>
  <c r="C821" i="3"/>
  <c r="E821" i="3"/>
  <c r="G820" i="3"/>
  <c r="C820" i="3"/>
  <c r="E820" i="3"/>
  <c r="G819" i="3"/>
  <c r="C819" i="3"/>
  <c r="E819" i="3"/>
  <c r="G818" i="3"/>
  <c r="C818" i="3"/>
  <c r="E818" i="3"/>
  <c r="G817" i="3"/>
  <c r="C817" i="3"/>
  <c r="E817" i="3"/>
  <c r="G816" i="3"/>
  <c r="C816" i="3"/>
  <c r="E816" i="3"/>
  <c r="G815" i="3"/>
  <c r="C815" i="3"/>
  <c r="E815" i="3"/>
  <c r="G814" i="3"/>
  <c r="C814" i="3"/>
  <c r="E814" i="3"/>
  <c r="G813" i="3"/>
  <c r="C813" i="3"/>
  <c r="E813" i="3"/>
  <c r="G812" i="3"/>
  <c r="C812" i="3"/>
  <c r="E812" i="3"/>
  <c r="G811" i="3"/>
  <c r="C811" i="3"/>
  <c r="E811" i="3"/>
  <c r="G810" i="3"/>
  <c r="C810" i="3"/>
  <c r="E810" i="3"/>
  <c r="G809" i="3"/>
  <c r="C809" i="3"/>
  <c r="E809" i="3"/>
  <c r="G808" i="3"/>
  <c r="C808" i="3"/>
  <c r="G807" i="3"/>
  <c r="C807" i="3"/>
  <c r="E807" i="3"/>
  <c r="G806" i="3"/>
  <c r="C806" i="3"/>
  <c r="E806" i="3"/>
  <c r="G805" i="3"/>
  <c r="C805" i="3"/>
  <c r="E805" i="3"/>
  <c r="G804" i="3"/>
  <c r="C804" i="3"/>
  <c r="E804" i="3"/>
  <c r="G803" i="3"/>
  <c r="C803" i="3"/>
  <c r="E803" i="3"/>
  <c r="G802" i="3"/>
  <c r="C802" i="3"/>
  <c r="E802" i="3"/>
  <c r="G801" i="3"/>
  <c r="C801" i="3"/>
  <c r="E801" i="3"/>
  <c r="G800" i="3"/>
  <c r="C800" i="3"/>
  <c r="E800" i="3"/>
  <c r="G799" i="3"/>
  <c r="C799" i="3"/>
  <c r="E799" i="3"/>
  <c r="G798" i="3"/>
  <c r="C798" i="3"/>
  <c r="E798" i="3"/>
  <c r="G797" i="3"/>
  <c r="C797" i="3"/>
  <c r="E797" i="3"/>
  <c r="G796" i="3"/>
  <c r="C796" i="3"/>
  <c r="E796" i="3"/>
  <c r="G795" i="3"/>
  <c r="C795" i="3"/>
  <c r="E795" i="3"/>
  <c r="G794" i="3"/>
  <c r="C794" i="3"/>
  <c r="E794" i="3"/>
  <c r="G793" i="3"/>
  <c r="C793" i="3"/>
  <c r="E793" i="3"/>
  <c r="G792" i="3"/>
  <c r="C792" i="3"/>
  <c r="E792" i="3"/>
  <c r="G791" i="3"/>
  <c r="C791" i="3"/>
  <c r="E791" i="3"/>
  <c r="G790" i="3"/>
  <c r="C790" i="3"/>
  <c r="E790" i="3"/>
  <c r="G789" i="3"/>
  <c r="C789" i="3"/>
  <c r="E789" i="3"/>
  <c r="G788" i="3"/>
  <c r="C788" i="3"/>
  <c r="E788" i="3"/>
  <c r="G787" i="3"/>
  <c r="C787" i="3"/>
  <c r="E787" i="3"/>
  <c r="G786" i="3"/>
  <c r="C786" i="3"/>
  <c r="E786" i="3"/>
  <c r="G785" i="3"/>
  <c r="C785" i="3"/>
  <c r="E785" i="3"/>
  <c r="G784" i="3"/>
  <c r="C784" i="3"/>
  <c r="E784" i="3"/>
  <c r="G783" i="3"/>
  <c r="C783" i="3"/>
  <c r="E783" i="3"/>
  <c r="G782" i="3"/>
  <c r="C782" i="3"/>
  <c r="E782" i="3"/>
  <c r="G781" i="3"/>
  <c r="C781" i="3"/>
  <c r="E781" i="3"/>
  <c r="G780" i="3"/>
  <c r="C780" i="3"/>
  <c r="E780" i="3"/>
  <c r="G779" i="3"/>
  <c r="C779" i="3"/>
  <c r="E779" i="3"/>
  <c r="G778" i="3"/>
  <c r="C778" i="3"/>
  <c r="E778" i="3"/>
  <c r="G777" i="3"/>
  <c r="C777" i="3"/>
  <c r="E777" i="3"/>
  <c r="G776" i="3"/>
  <c r="C776" i="3"/>
  <c r="E776" i="3"/>
  <c r="G775" i="3"/>
  <c r="C775" i="3"/>
  <c r="E775" i="3"/>
  <c r="G774" i="3"/>
  <c r="C774" i="3"/>
  <c r="E774" i="3"/>
  <c r="G773" i="3"/>
  <c r="C773" i="3"/>
  <c r="E773" i="3"/>
  <c r="G772" i="3"/>
  <c r="C772" i="3"/>
  <c r="E772" i="3"/>
  <c r="G771" i="3"/>
  <c r="C771" i="3"/>
  <c r="E771" i="3"/>
  <c r="G770" i="3"/>
  <c r="C770" i="3"/>
  <c r="E770" i="3"/>
  <c r="G769" i="3"/>
  <c r="C769" i="3"/>
  <c r="E769" i="3"/>
  <c r="G768" i="3"/>
  <c r="C768" i="3"/>
  <c r="E768" i="3"/>
  <c r="G767" i="3"/>
  <c r="C767" i="3"/>
  <c r="E767" i="3"/>
  <c r="G766" i="3"/>
  <c r="C766" i="3"/>
  <c r="E766" i="3"/>
  <c r="G765" i="3"/>
  <c r="C765" i="3"/>
  <c r="E765" i="3"/>
  <c r="G764" i="3"/>
  <c r="C764" i="3"/>
  <c r="E764" i="3"/>
  <c r="G763" i="3"/>
  <c r="C763" i="3"/>
  <c r="E763" i="3"/>
  <c r="G762" i="3"/>
  <c r="C762" i="3"/>
  <c r="E762" i="3"/>
  <c r="G761" i="3"/>
  <c r="C761" i="3"/>
  <c r="E761" i="3"/>
  <c r="G760" i="3"/>
  <c r="C760" i="3"/>
  <c r="E760" i="3"/>
  <c r="G759" i="3"/>
  <c r="C759" i="3"/>
  <c r="E759" i="3"/>
  <c r="G758" i="3"/>
  <c r="C758" i="3"/>
  <c r="E758" i="3"/>
  <c r="G757" i="3"/>
  <c r="C757" i="3"/>
  <c r="E757" i="3"/>
  <c r="G756" i="3"/>
  <c r="C756" i="3"/>
  <c r="E756" i="3"/>
  <c r="G755" i="3"/>
  <c r="C755" i="3"/>
  <c r="E755" i="3"/>
  <c r="G754" i="3"/>
  <c r="C754" i="3"/>
  <c r="E754" i="3"/>
  <c r="G753" i="3"/>
  <c r="C753" i="3"/>
  <c r="E753" i="3"/>
  <c r="G752" i="3"/>
  <c r="C752" i="3"/>
  <c r="E752" i="3"/>
  <c r="G751" i="3"/>
  <c r="C751" i="3"/>
  <c r="E751" i="3"/>
  <c r="G750" i="3"/>
  <c r="C750" i="3"/>
  <c r="E750" i="3"/>
  <c r="G749" i="3"/>
  <c r="C749" i="3"/>
  <c r="E749" i="3"/>
  <c r="G748" i="3"/>
  <c r="C748" i="3"/>
  <c r="E748" i="3"/>
  <c r="G747" i="3"/>
  <c r="C747" i="3"/>
  <c r="E747" i="3"/>
  <c r="G746" i="3"/>
  <c r="C746" i="3"/>
  <c r="E746" i="3"/>
  <c r="G745" i="3"/>
  <c r="C745" i="3"/>
  <c r="E745" i="3"/>
  <c r="G744" i="3"/>
  <c r="C744" i="3"/>
  <c r="E744" i="3"/>
  <c r="G743" i="3"/>
  <c r="C743" i="3"/>
  <c r="E743" i="3"/>
  <c r="G742" i="3"/>
  <c r="C742" i="3"/>
  <c r="E742" i="3"/>
  <c r="G741" i="3"/>
  <c r="C741" i="3"/>
  <c r="E741" i="3"/>
  <c r="G740" i="3"/>
  <c r="C740" i="3"/>
  <c r="E740" i="3"/>
  <c r="G739" i="3"/>
  <c r="C739" i="3"/>
  <c r="E739" i="3"/>
  <c r="G738" i="3"/>
  <c r="C738" i="3"/>
  <c r="E738" i="3"/>
  <c r="G737" i="3"/>
  <c r="C737" i="3"/>
  <c r="E737" i="3"/>
  <c r="G736" i="3"/>
  <c r="C736" i="3"/>
  <c r="E736" i="3"/>
  <c r="G735" i="3"/>
  <c r="C735" i="3"/>
  <c r="E735" i="3"/>
  <c r="G734" i="3"/>
  <c r="C734" i="3"/>
  <c r="E734" i="3"/>
  <c r="G733" i="3"/>
  <c r="C733" i="3"/>
  <c r="E733" i="3"/>
  <c r="G732" i="3"/>
  <c r="C732" i="3"/>
  <c r="E732" i="3"/>
  <c r="G731" i="3"/>
  <c r="C731" i="3"/>
  <c r="E731" i="3"/>
  <c r="G730" i="3"/>
  <c r="C730" i="3"/>
  <c r="E730" i="3"/>
  <c r="G729" i="3"/>
  <c r="C729" i="3"/>
  <c r="E729" i="3"/>
  <c r="G728" i="3"/>
  <c r="C728" i="3"/>
  <c r="E728" i="3"/>
  <c r="G727" i="3"/>
  <c r="C727" i="3"/>
  <c r="E727" i="3"/>
  <c r="G726" i="3"/>
  <c r="C726" i="3"/>
  <c r="E726" i="3"/>
  <c r="G725" i="3"/>
  <c r="C725" i="3"/>
  <c r="E725" i="3"/>
  <c r="G724" i="3"/>
  <c r="C724" i="3"/>
  <c r="E724" i="3"/>
  <c r="G723" i="3"/>
  <c r="C723" i="3"/>
  <c r="E723" i="3"/>
  <c r="G722" i="3"/>
  <c r="C722" i="3"/>
  <c r="E722" i="3"/>
  <c r="G721" i="3"/>
  <c r="C721" i="3"/>
  <c r="E721" i="3"/>
  <c r="G720" i="3"/>
  <c r="C720" i="3"/>
  <c r="E720" i="3"/>
  <c r="G719" i="3"/>
  <c r="C719" i="3"/>
  <c r="E719" i="3"/>
  <c r="G718" i="3"/>
  <c r="C718" i="3"/>
  <c r="E718" i="3"/>
  <c r="G717" i="3"/>
  <c r="C717" i="3"/>
  <c r="E717" i="3"/>
  <c r="G716" i="3"/>
  <c r="C716" i="3"/>
  <c r="E716" i="3"/>
  <c r="G715" i="3"/>
  <c r="C715" i="3"/>
  <c r="E715" i="3"/>
  <c r="G714" i="3"/>
  <c r="C714" i="3"/>
  <c r="E714" i="3"/>
  <c r="G713" i="3"/>
  <c r="C713" i="3"/>
  <c r="E713" i="3"/>
  <c r="G712" i="3"/>
  <c r="C712" i="3"/>
  <c r="E712" i="3"/>
  <c r="G711" i="3"/>
  <c r="C711" i="3"/>
  <c r="G710" i="3"/>
  <c r="C710" i="3"/>
  <c r="E710" i="3"/>
  <c r="G709" i="3"/>
  <c r="C709" i="3"/>
  <c r="E709" i="3"/>
  <c r="G708" i="3"/>
  <c r="C708" i="3"/>
  <c r="E708" i="3"/>
  <c r="G707" i="3"/>
  <c r="C707" i="3"/>
  <c r="E707" i="3"/>
  <c r="G706" i="3"/>
  <c r="C706" i="3"/>
  <c r="E706" i="3"/>
  <c r="G705" i="3"/>
  <c r="C705" i="3"/>
  <c r="E705" i="3"/>
  <c r="G704" i="3"/>
  <c r="C704" i="3"/>
  <c r="E704" i="3"/>
  <c r="G703" i="3"/>
  <c r="C703" i="3"/>
  <c r="E703" i="3"/>
  <c r="G702" i="3"/>
  <c r="C702" i="3"/>
  <c r="E702" i="3"/>
  <c r="G701" i="3"/>
  <c r="C701" i="3"/>
  <c r="E701" i="3"/>
  <c r="G700" i="3"/>
  <c r="C700" i="3"/>
  <c r="E700" i="3"/>
  <c r="G699" i="3"/>
  <c r="C699" i="3"/>
  <c r="E699" i="3"/>
  <c r="G698" i="3"/>
  <c r="C698" i="3"/>
  <c r="E698" i="3"/>
  <c r="G697" i="3"/>
  <c r="C697" i="3"/>
  <c r="E697" i="3"/>
  <c r="G696" i="3"/>
  <c r="C696" i="3"/>
  <c r="E696" i="3"/>
  <c r="G695" i="3"/>
  <c r="C695" i="3"/>
  <c r="E695" i="3"/>
  <c r="G694" i="3"/>
  <c r="C694" i="3"/>
  <c r="E694" i="3"/>
  <c r="G693" i="3"/>
  <c r="C693" i="3"/>
  <c r="E693" i="3"/>
  <c r="G692" i="3"/>
  <c r="C692" i="3"/>
  <c r="E692" i="3"/>
  <c r="G691" i="3"/>
  <c r="C691" i="3"/>
  <c r="E691" i="3"/>
  <c r="G690" i="3"/>
  <c r="C690" i="3"/>
  <c r="E690" i="3"/>
  <c r="G689" i="3"/>
  <c r="C689" i="3"/>
  <c r="E689" i="3"/>
  <c r="G688" i="3"/>
  <c r="C688" i="3"/>
  <c r="E688" i="3"/>
  <c r="G687" i="3"/>
  <c r="C687" i="3"/>
  <c r="E687" i="3"/>
  <c r="G686" i="3"/>
  <c r="C686" i="3"/>
  <c r="E686" i="3"/>
  <c r="G685" i="3"/>
  <c r="C685" i="3"/>
  <c r="E685" i="3"/>
  <c r="G684" i="3"/>
  <c r="C684" i="3"/>
  <c r="E684" i="3"/>
  <c r="G683" i="3"/>
  <c r="C683" i="3"/>
  <c r="E683" i="3"/>
  <c r="G682" i="3"/>
  <c r="C682" i="3"/>
  <c r="E682" i="3"/>
  <c r="G681" i="3"/>
  <c r="C681" i="3"/>
  <c r="E681" i="3"/>
  <c r="G680" i="3"/>
  <c r="C680" i="3"/>
  <c r="E680" i="3"/>
  <c r="G679" i="3"/>
  <c r="C679" i="3"/>
  <c r="G678" i="3"/>
  <c r="C678" i="3"/>
  <c r="E678" i="3"/>
  <c r="G677" i="3"/>
  <c r="C677" i="3"/>
  <c r="E67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667" i="3"/>
  <c r="C667" i="3"/>
  <c r="E667" i="3"/>
  <c r="G666" i="3"/>
  <c r="C666" i="3"/>
  <c r="E666" i="3"/>
  <c r="G665" i="3"/>
  <c r="C665" i="3"/>
  <c r="E665" i="3"/>
  <c r="G664" i="3"/>
  <c r="C664" i="3"/>
  <c r="E664" i="3"/>
  <c r="G663" i="3"/>
  <c r="C663" i="3"/>
  <c r="E663" i="3"/>
  <c r="G662" i="3"/>
  <c r="C662" i="3"/>
  <c r="E662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657" i="3"/>
  <c r="C657" i="3"/>
  <c r="E657" i="3"/>
  <c r="G656" i="3"/>
  <c r="C656" i="3"/>
  <c r="E656" i="3"/>
  <c r="G655" i="3"/>
  <c r="C655" i="3"/>
  <c r="E655" i="3"/>
  <c r="G654" i="3"/>
  <c r="C654" i="3"/>
  <c r="E654" i="3"/>
  <c r="G653" i="3"/>
  <c r="C653" i="3"/>
  <c r="E653" i="3"/>
  <c r="G652" i="3"/>
  <c r="C652" i="3"/>
  <c r="E652" i="3"/>
  <c r="G651" i="3"/>
  <c r="C651" i="3"/>
  <c r="E651" i="3"/>
  <c r="G173" i="3"/>
  <c r="C173" i="3"/>
  <c r="E173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644" i="3"/>
  <c r="C644" i="3"/>
  <c r="E644" i="3"/>
  <c r="G643" i="3"/>
  <c r="C643" i="3"/>
  <c r="E643" i="3"/>
  <c r="G642" i="3"/>
  <c r="C642" i="3"/>
  <c r="E642" i="3"/>
  <c r="G641" i="3"/>
  <c r="C641" i="3"/>
  <c r="G640" i="3"/>
  <c r="C640" i="3"/>
  <c r="E640" i="3"/>
  <c r="G639" i="3"/>
  <c r="C639" i="3"/>
  <c r="E639" i="3"/>
  <c r="G638" i="3"/>
  <c r="C638" i="3"/>
  <c r="E638" i="3"/>
  <c r="G637" i="3"/>
  <c r="C637" i="3"/>
  <c r="E637" i="3"/>
  <c r="G636" i="3"/>
  <c r="C636" i="3"/>
  <c r="E636" i="3"/>
  <c r="G635" i="3"/>
  <c r="C635" i="3"/>
  <c r="E635" i="3"/>
  <c r="G634" i="3"/>
  <c r="C634" i="3"/>
  <c r="E634" i="3"/>
  <c r="G633" i="3"/>
  <c r="C633" i="3"/>
  <c r="E633" i="3"/>
  <c r="G632" i="3"/>
  <c r="C632" i="3"/>
  <c r="E632" i="3"/>
  <c r="G631" i="3"/>
  <c r="C631" i="3"/>
  <c r="E631" i="3"/>
  <c r="G630" i="3"/>
  <c r="C630" i="3"/>
  <c r="E630" i="3"/>
  <c r="G629" i="3"/>
  <c r="C629" i="3"/>
  <c r="E629" i="3"/>
  <c r="G628" i="3"/>
  <c r="C628" i="3"/>
  <c r="E628" i="3"/>
  <c r="G627" i="3"/>
  <c r="C627" i="3"/>
  <c r="E627" i="3"/>
  <c r="G626" i="3"/>
  <c r="C626" i="3"/>
  <c r="G625" i="3"/>
  <c r="C625" i="3"/>
  <c r="E625" i="3"/>
  <c r="G624" i="3"/>
  <c r="C624" i="3"/>
  <c r="E624" i="3"/>
  <c r="G623" i="3"/>
  <c r="C623" i="3"/>
  <c r="E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E618" i="3"/>
  <c r="G617" i="3"/>
  <c r="C617" i="3"/>
  <c r="E617" i="3"/>
  <c r="G616" i="3"/>
  <c r="C616" i="3"/>
  <c r="E616" i="3"/>
  <c r="G615" i="3"/>
  <c r="C615" i="3"/>
  <c r="E615" i="3"/>
  <c r="G614" i="3"/>
  <c r="C614" i="3"/>
  <c r="E614" i="3"/>
  <c r="G613" i="3"/>
  <c r="C613" i="3"/>
  <c r="E613" i="3"/>
  <c r="G612" i="3"/>
  <c r="C612" i="3"/>
  <c r="E612" i="3"/>
  <c r="G611" i="3"/>
  <c r="C611" i="3"/>
  <c r="E611" i="3"/>
  <c r="G610" i="3"/>
  <c r="C610" i="3"/>
  <c r="E610" i="3"/>
  <c r="G609" i="3"/>
  <c r="C609" i="3"/>
  <c r="E609" i="3"/>
  <c r="G608" i="3"/>
  <c r="C608" i="3"/>
  <c r="E608" i="3"/>
  <c r="G607" i="3"/>
  <c r="C607" i="3"/>
  <c r="E607" i="3"/>
  <c r="G606" i="3"/>
  <c r="C606" i="3"/>
  <c r="E606" i="3"/>
  <c r="G605" i="3"/>
  <c r="C605" i="3"/>
  <c r="E605" i="3"/>
  <c r="G604" i="3"/>
  <c r="C604" i="3"/>
  <c r="E604" i="3"/>
  <c r="G603" i="3"/>
  <c r="C603" i="3"/>
  <c r="E603" i="3"/>
  <c r="G602" i="3"/>
  <c r="C602" i="3"/>
  <c r="E602" i="3"/>
  <c r="G601" i="3"/>
  <c r="C601" i="3"/>
  <c r="E601" i="3"/>
  <c r="G600" i="3"/>
  <c r="C600" i="3"/>
  <c r="E600" i="3"/>
  <c r="G599" i="3"/>
  <c r="C599" i="3"/>
  <c r="E599" i="3"/>
  <c r="G598" i="3"/>
  <c r="C598" i="3"/>
  <c r="E598" i="3"/>
  <c r="G172" i="3"/>
  <c r="C172" i="3"/>
  <c r="E172" i="3"/>
  <c r="G597" i="3"/>
  <c r="C597" i="3"/>
  <c r="E597" i="3"/>
  <c r="G596" i="3"/>
  <c r="C596" i="3"/>
  <c r="E596" i="3"/>
  <c r="G595" i="3"/>
  <c r="C595" i="3"/>
  <c r="E595" i="3"/>
  <c r="G594" i="3"/>
  <c r="C594" i="3"/>
  <c r="E594" i="3"/>
  <c r="G593" i="3"/>
  <c r="C593" i="3"/>
  <c r="E593" i="3"/>
  <c r="G592" i="3"/>
  <c r="C592" i="3"/>
  <c r="E592" i="3"/>
  <c r="G591" i="3"/>
  <c r="C591" i="3"/>
  <c r="E591" i="3"/>
  <c r="G590" i="3"/>
  <c r="C590" i="3"/>
  <c r="E590" i="3"/>
  <c r="G589" i="3"/>
  <c r="C589" i="3"/>
  <c r="E589" i="3"/>
  <c r="G588" i="3"/>
  <c r="C588" i="3"/>
  <c r="E588" i="3"/>
  <c r="G587" i="3"/>
  <c r="C587" i="3"/>
  <c r="E587" i="3"/>
  <c r="G586" i="3"/>
  <c r="C586" i="3"/>
  <c r="E586" i="3"/>
  <c r="G585" i="3"/>
  <c r="C585" i="3"/>
  <c r="E585" i="3"/>
  <c r="G584" i="3"/>
  <c r="C584" i="3"/>
  <c r="E584" i="3"/>
  <c r="G583" i="3"/>
  <c r="C583" i="3"/>
  <c r="E583" i="3"/>
  <c r="G582" i="3"/>
  <c r="C582" i="3"/>
  <c r="E582" i="3"/>
  <c r="G581" i="3"/>
  <c r="C581" i="3"/>
  <c r="E581" i="3"/>
  <c r="G580" i="3"/>
  <c r="C580" i="3"/>
  <c r="E580" i="3"/>
  <c r="G579" i="3"/>
  <c r="C579" i="3"/>
  <c r="E579" i="3"/>
  <c r="G578" i="3"/>
  <c r="C578" i="3"/>
  <c r="E578" i="3"/>
  <c r="G577" i="3"/>
  <c r="C577" i="3"/>
  <c r="E577" i="3"/>
  <c r="G576" i="3"/>
  <c r="C576" i="3"/>
  <c r="E576" i="3"/>
  <c r="G575" i="3"/>
  <c r="C575" i="3"/>
  <c r="E575" i="3"/>
  <c r="G574" i="3"/>
  <c r="C574" i="3"/>
  <c r="E574" i="3"/>
  <c r="G573" i="3"/>
  <c r="C573" i="3"/>
  <c r="E573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567" i="3"/>
  <c r="C567" i="3"/>
  <c r="E567" i="3"/>
  <c r="G566" i="3"/>
  <c r="C566" i="3"/>
  <c r="E566" i="3"/>
  <c r="G565" i="3"/>
  <c r="C565" i="3"/>
  <c r="E565" i="3"/>
  <c r="G564" i="3"/>
  <c r="C564" i="3"/>
  <c r="E564" i="3"/>
  <c r="G563" i="3"/>
  <c r="C563" i="3"/>
  <c r="E563" i="3"/>
  <c r="G562" i="3"/>
  <c r="C562" i="3"/>
  <c r="E562" i="3"/>
  <c r="G561" i="3"/>
  <c r="C561" i="3"/>
  <c r="E561" i="3"/>
  <c r="G560" i="3"/>
  <c r="C560" i="3"/>
  <c r="E560" i="3"/>
  <c r="G559" i="3"/>
  <c r="C559" i="3"/>
  <c r="E559" i="3"/>
  <c r="G558" i="3"/>
  <c r="C558" i="3"/>
  <c r="E558" i="3"/>
  <c r="G557" i="3"/>
  <c r="C557" i="3"/>
  <c r="E557" i="3"/>
  <c r="G556" i="3"/>
  <c r="C556" i="3"/>
  <c r="E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G545" i="3"/>
  <c r="C545" i="3"/>
  <c r="E545" i="3"/>
  <c r="G544" i="3"/>
  <c r="C544" i="3"/>
  <c r="E544" i="3"/>
  <c r="G543" i="3"/>
  <c r="C543" i="3"/>
  <c r="E543" i="3"/>
  <c r="G542" i="3"/>
  <c r="C542" i="3"/>
  <c r="E542" i="3"/>
  <c r="G541" i="3"/>
  <c r="C541" i="3"/>
  <c r="E541" i="3"/>
  <c r="G540" i="3"/>
  <c r="C540" i="3"/>
  <c r="E540" i="3"/>
  <c r="G539" i="3"/>
  <c r="C539" i="3"/>
  <c r="E539" i="3"/>
  <c r="G538" i="3"/>
  <c r="C538" i="3"/>
  <c r="G537" i="3"/>
  <c r="C537" i="3"/>
  <c r="E537" i="3"/>
  <c r="G536" i="3"/>
  <c r="C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E522" i="3"/>
  <c r="G521" i="3"/>
  <c r="C521" i="3"/>
  <c r="E521" i="3"/>
  <c r="G520" i="3"/>
  <c r="C520" i="3"/>
  <c r="E520" i="3"/>
  <c r="G519" i="3"/>
  <c r="C519" i="3"/>
  <c r="E519" i="3"/>
  <c r="G518" i="3"/>
  <c r="C518" i="3"/>
  <c r="G517" i="3"/>
  <c r="C517" i="3"/>
  <c r="E517" i="3"/>
  <c r="G516" i="3"/>
  <c r="C516" i="3"/>
  <c r="E516" i="3"/>
  <c r="G515" i="3"/>
  <c r="C515" i="3"/>
  <c r="E515" i="3"/>
  <c r="G514" i="3"/>
  <c r="C514" i="3"/>
  <c r="E514" i="3"/>
  <c r="G513" i="3"/>
  <c r="C513" i="3"/>
  <c r="G512" i="3"/>
  <c r="C512" i="3"/>
  <c r="E512" i="3"/>
  <c r="G511" i="3"/>
  <c r="C511" i="3"/>
  <c r="E511" i="3"/>
  <c r="G510" i="3"/>
  <c r="C510" i="3"/>
  <c r="E510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503" i="3"/>
  <c r="C503" i="3"/>
  <c r="E503" i="3"/>
  <c r="G502" i="3"/>
  <c r="C502" i="3"/>
  <c r="E502" i="3"/>
  <c r="G501" i="3"/>
  <c r="C501" i="3"/>
  <c r="E501" i="3"/>
  <c r="G500" i="3"/>
  <c r="C500" i="3"/>
  <c r="E500" i="3"/>
  <c r="G499" i="3"/>
  <c r="C499" i="3"/>
  <c r="E499" i="3"/>
  <c r="G498" i="3"/>
  <c r="C498" i="3"/>
  <c r="E498" i="3"/>
  <c r="G497" i="3"/>
  <c r="C497" i="3"/>
  <c r="E497" i="3"/>
  <c r="G496" i="3"/>
  <c r="C496" i="3"/>
  <c r="E496" i="3"/>
  <c r="G495" i="3"/>
  <c r="C495" i="3"/>
  <c r="G494" i="3"/>
  <c r="C494" i="3"/>
  <c r="E494" i="3"/>
  <c r="G493" i="3"/>
  <c r="C493" i="3"/>
  <c r="E493" i="3"/>
  <c r="G492" i="3"/>
  <c r="C492" i="3"/>
  <c r="E492" i="3"/>
  <c r="G491" i="3"/>
  <c r="C491" i="3"/>
  <c r="E491" i="3"/>
  <c r="G490" i="3"/>
  <c r="C490" i="3"/>
  <c r="E490" i="3"/>
  <c r="G489" i="3"/>
  <c r="C489" i="3"/>
  <c r="E489" i="3"/>
  <c r="G488" i="3"/>
  <c r="C488" i="3"/>
  <c r="E488" i="3"/>
  <c r="G487" i="3"/>
  <c r="C487" i="3"/>
  <c r="E487" i="3"/>
  <c r="G486" i="3"/>
  <c r="C486" i="3"/>
  <c r="E486" i="3"/>
  <c r="G485" i="3"/>
  <c r="C485" i="3"/>
  <c r="E485" i="3"/>
  <c r="G171" i="3"/>
  <c r="C171" i="3"/>
  <c r="E171" i="3"/>
  <c r="G484" i="3"/>
  <c r="C484" i="3"/>
  <c r="G483" i="3"/>
  <c r="C483" i="3"/>
  <c r="E483" i="3"/>
  <c r="G482" i="3"/>
  <c r="C482" i="3"/>
  <c r="E482" i="3"/>
  <c r="G481" i="3"/>
  <c r="C481" i="3"/>
  <c r="E481" i="3"/>
  <c r="G480" i="3"/>
  <c r="C480" i="3"/>
  <c r="E480" i="3"/>
  <c r="G479" i="3"/>
  <c r="C479" i="3"/>
  <c r="E479" i="3"/>
  <c r="G478" i="3"/>
  <c r="C478" i="3"/>
  <c r="E478" i="3"/>
  <c r="G477" i="3"/>
  <c r="C477" i="3"/>
  <c r="E477" i="3"/>
  <c r="G476" i="3"/>
  <c r="C476" i="3"/>
  <c r="E476" i="3"/>
  <c r="G475" i="3"/>
  <c r="C475" i="3"/>
  <c r="E475" i="3"/>
  <c r="G474" i="3"/>
  <c r="C474" i="3"/>
  <c r="G473" i="3"/>
  <c r="C473" i="3"/>
  <c r="E473" i="3"/>
  <c r="G472" i="3"/>
  <c r="C472" i="3"/>
  <c r="E472" i="3"/>
  <c r="G471" i="3"/>
  <c r="C471" i="3"/>
  <c r="E471" i="3"/>
  <c r="G470" i="3"/>
  <c r="C470" i="3"/>
  <c r="E470" i="3"/>
  <c r="G469" i="3"/>
  <c r="C469" i="3"/>
  <c r="E469" i="3"/>
  <c r="G468" i="3"/>
  <c r="C468" i="3"/>
  <c r="E468" i="3"/>
  <c r="G467" i="3"/>
  <c r="C467" i="3"/>
  <c r="G466" i="3"/>
  <c r="C466" i="3"/>
  <c r="E466" i="3"/>
  <c r="G465" i="3"/>
  <c r="C465" i="3"/>
  <c r="E465" i="3"/>
  <c r="G464" i="3"/>
  <c r="C464" i="3"/>
  <c r="E464" i="3"/>
  <c r="G463" i="3"/>
  <c r="C463" i="3"/>
  <c r="E463" i="3"/>
  <c r="G462" i="3"/>
  <c r="C462" i="3"/>
  <c r="E462" i="3"/>
  <c r="G461" i="3"/>
  <c r="C461" i="3"/>
  <c r="E461" i="3"/>
  <c r="G460" i="3"/>
  <c r="C460" i="3"/>
  <c r="E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E455" i="3"/>
  <c r="G454" i="3"/>
  <c r="C454" i="3"/>
  <c r="E454" i="3"/>
  <c r="G453" i="3"/>
  <c r="C453" i="3"/>
  <c r="E453" i="3"/>
  <c r="G452" i="3"/>
  <c r="C452" i="3"/>
  <c r="E452" i="3"/>
  <c r="G451" i="3"/>
  <c r="C451" i="3"/>
  <c r="E451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E446" i="3"/>
  <c r="G445" i="3"/>
  <c r="C445" i="3"/>
  <c r="E445" i="3"/>
  <c r="G444" i="3"/>
  <c r="C444" i="3"/>
  <c r="E444" i="3"/>
  <c r="G443" i="3"/>
  <c r="C443" i="3"/>
  <c r="E443" i="3"/>
  <c r="G442" i="3"/>
  <c r="C442" i="3"/>
  <c r="E442" i="3"/>
  <c r="G441" i="3"/>
  <c r="C441" i="3"/>
  <c r="E441" i="3"/>
  <c r="G440" i="3"/>
  <c r="C440" i="3"/>
  <c r="E440" i="3"/>
  <c r="G439" i="3"/>
  <c r="C439" i="3"/>
  <c r="E439" i="3"/>
  <c r="G438" i="3"/>
  <c r="C438" i="3"/>
  <c r="E438" i="3"/>
  <c r="G437" i="3"/>
  <c r="C437" i="3"/>
  <c r="E437" i="3"/>
  <c r="G436" i="3"/>
  <c r="C436" i="3"/>
  <c r="E436" i="3"/>
  <c r="G435" i="3"/>
  <c r="C435" i="3"/>
  <c r="G434" i="3"/>
  <c r="C434" i="3"/>
  <c r="E434" i="3"/>
  <c r="G433" i="3"/>
  <c r="C433" i="3"/>
  <c r="E433" i="3"/>
  <c r="G432" i="3"/>
  <c r="C432" i="3"/>
  <c r="E432" i="3"/>
  <c r="G431" i="3"/>
  <c r="C431" i="3"/>
  <c r="E431" i="3"/>
  <c r="G430" i="3"/>
  <c r="C430" i="3"/>
  <c r="E430" i="3"/>
  <c r="G429" i="3"/>
  <c r="C429" i="3"/>
  <c r="E429" i="3"/>
  <c r="G170" i="3"/>
  <c r="C170" i="3"/>
  <c r="E170" i="3"/>
  <c r="G428" i="3"/>
  <c r="C428" i="3"/>
  <c r="E428" i="3"/>
  <c r="G427" i="3"/>
  <c r="C427" i="3"/>
  <c r="E427" i="3"/>
  <c r="G426" i="3"/>
  <c r="C426" i="3"/>
  <c r="E426" i="3"/>
  <c r="G425" i="3"/>
  <c r="C425" i="3"/>
  <c r="E425" i="3"/>
  <c r="G424" i="3"/>
  <c r="C424" i="3"/>
  <c r="G423" i="3"/>
  <c r="C423" i="3"/>
  <c r="E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412" i="3"/>
  <c r="C412" i="3"/>
  <c r="E412" i="3"/>
  <c r="G411" i="3"/>
  <c r="C411" i="3"/>
  <c r="E411" i="3"/>
  <c r="G410" i="3"/>
  <c r="C410" i="3"/>
  <c r="E410" i="3"/>
  <c r="G409" i="3"/>
  <c r="C409" i="3"/>
  <c r="E409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G396" i="3"/>
  <c r="C396" i="3"/>
  <c r="E396" i="3"/>
  <c r="G395" i="3"/>
  <c r="C395" i="3"/>
  <c r="E395" i="3"/>
  <c r="G394" i="3"/>
  <c r="C394" i="3"/>
  <c r="E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G375" i="3"/>
  <c r="C375" i="3"/>
  <c r="E375" i="3"/>
  <c r="G374" i="3"/>
  <c r="C374" i="3"/>
  <c r="E374" i="3"/>
  <c r="G373" i="3"/>
  <c r="C373" i="3"/>
  <c r="E373" i="3"/>
  <c r="G372" i="3"/>
  <c r="C372" i="3"/>
  <c r="E372" i="3"/>
  <c r="G371" i="3"/>
  <c r="C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G358" i="3"/>
  <c r="C358" i="3"/>
  <c r="E358" i="3"/>
  <c r="G357" i="3"/>
  <c r="C357" i="3"/>
  <c r="E357" i="3"/>
  <c r="G356" i="3"/>
  <c r="C356" i="3"/>
  <c r="E356" i="3"/>
  <c r="G355" i="3"/>
  <c r="C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169" i="3"/>
  <c r="C169" i="3"/>
  <c r="E169" i="3"/>
  <c r="G330" i="3"/>
  <c r="C330" i="3"/>
  <c r="E330" i="3"/>
  <c r="G329" i="3"/>
  <c r="C329" i="3"/>
  <c r="E329" i="3"/>
  <c r="G328" i="3"/>
  <c r="C328" i="3"/>
  <c r="G327" i="3"/>
  <c r="C327" i="3"/>
  <c r="E327" i="3"/>
  <c r="G168" i="3"/>
  <c r="C168" i="3"/>
  <c r="E168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167" i="3"/>
  <c r="C167" i="3"/>
  <c r="E167" i="3"/>
  <c r="G320" i="3"/>
  <c r="C320" i="3"/>
  <c r="E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E314" i="3"/>
  <c r="G313" i="3"/>
  <c r="C313" i="3"/>
  <c r="E313" i="3"/>
  <c r="G312" i="3"/>
  <c r="C312" i="3"/>
  <c r="E312" i="3"/>
  <c r="G311" i="3"/>
  <c r="C311" i="3"/>
  <c r="E311" i="3"/>
  <c r="G310" i="3"/>
  <c r="C310" i="3"/>
  <c r="E310" i="3"/>
  <c r="G309" i="3"/>
  <c r="C309" i="3"/>
  <c r="E309" i="3"/>
  <c r="G308" i="3"/>
  <c r="C308" i="3"/>
  <c r="E308" i="3"/>
  <c r="G307" i="3"/>
  <c r="C307" i="3"/>
  <c r="E307" i="3"/>
  <c r="G306" i="3"/>
  <c r="C306" i="3"/>
  <c r="E306" i="3"/>
  <c r="G305" i="3"/>
  <c r="C305" i="3"/>
  <c r="E305" i="3"/>
  <c r="G304" i="3"/>
  <c r="C304" i="3"/>
  <c r="E304" i="3"/>
  <c r="G303" i="3"/>
  <c r="C303" i="3"/>
  <c r="E303" i="3"/>
  <c r="G302" i="3"/>
  <c r="C302" i="3"/>
  <c r="E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E297" i="3"/>
  <c r="G296" i="3"/>
  <c r="C296" i="3"/>
  <c r="E296" i="3"/>
  <c r="G295" i="3"/>
  <c r="C295" i="3"/>
  <c r="E295" i="3"/>
  <c r="G294" i="3"/>
  <c r="C294" i="3"/>
  <c r="G293" i="3"/>
  <c r="C293" i="3"/>
  <c r="E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166" i="3"/>
  <c r="C166" i="3"/>
  <c r="E166" i="3"/>
  <c r="G165" i="3"/>
  <c r="C165" i="3"/>
  <c r="E165" i="3"/>
  <c r="G164" i="3"/>
  <c r="C164" i="3"/>
  <c r="E164" i="3"/>
  <c r="G286" i="3"/>
  <c r="C286" i="3"/>
  <c r="E286" i="3"/>
  <c r="G163" i="3"/>
  <c r="C163" i="3"/>
  <c r="E163" i="3"/>
  <c r="G162" i="3"/>
  <c r="C162" i="3"/>
  <c r="E162" i="3"/>
  <c r="G285" i="3"/>
  <c r="C285" i="3"/>
  <c r="E285" i="3"/>
  <c r="G161" i="3"/>
  <c r="C161" i="3"/>
  <c r="E161" i="3"/>
  <c r="G284" i="3"/>
  <c r="C284" i="3"/>
  <c r="E284" i="3"/>
  <c r="G160" i="3"/>
  <c r="C160" i="3"/>
  <c r="E160" i="3"/>
  <c r="G159" i="3"/>
  <c r="C159" i="3"/>
  <c r="E159" i="3"/>
  <c r="G283" i="3"/>
  <c r="C283" i="3"/>
  <c r="G158" i="3"/>
  <c r="C158" i="3"/>
  <c r="E158" i="3"/>
  <c r="G282" i="3"/>
  <c r="C282" i="3"/>
  <c r="E282" i="3"/>
  <c r="G157" i="3"/>
  <c r="C157" i="3"/>
  <c r="G281" i="3"/>
  <c r="C281" i="3"/>
  <c r="E281" i="3"/>
  <c r="G156" i="3"/>
  <c r="C156" i="3"/>
  <c r="E156" i="3"/>
  <c r="G280" i="3"/>
  <c r="C280" i="3"/>
  <c r="E280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279" i="3"/>
  <c r="C279" i="3"/>
  <c r="E279" i="3"/>
  <c r="G151" i="3"/>
  <c r="C151" i="3"/>
  <c r="E151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150" i="3"/>
  <c r="C150" i="3"/>
  <c r="E150" i="3"/>
  <c r="G269" i="3"/>
  <c r="C269" i="3"/>
  <c r="G268" i="3"/>
  <c r="C268" i="3"/>
  <c r="E268" i="3"/>
  <c r="G149" i="3"/>
  <c r="C149" i="3"/>
  <c r="E149" i="3"/>
  <c r="G267" i="3"/>
  <c r="C267" i="3"/>
  <c r="E267" i="3"/>
  <c r="G148" i="3"/>
  <c r="C148" i="3"/>
  <c r="E148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147" i="3"/>
  <c r="C147" i="3"/>
  <c r="E147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146" i="3"/>
  <c r="C146" i="3"/>
  <c r="E146" i="3"/>
  <c r="G246" i="3"/>
  <c r="C246" i="3"/>
  <c r="E2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245" i="3"/>
  <c r="C245" i="3"/>
  <c r="E245" i="3"/>
  <c r="G138" i="3"/>
  <c r="C138" i="3"/>
  <c r="E138" i="3"/>
  <c r="G137" i="3"/>
  <c r="C137" i="3"/>
  <c r="E137" i="3"/>
  <c r="G136" i="3"/>
  <c r="C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244" i="3"/>
  <c r="C244" i="3"/>
  <c r="E244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G71" i="3"/>
  <c r="C71" i="3"/>
  <c r="E71" i="3"/>
  <c r="G70" i="3"/>
  <c r="C70" i="3"/>
  <c r="E70" i="3"/>
  <c r="G69" i="3"/>
  <c r="C69" i="3"/>
  <c r="E69" i="3"/>
  <c r="G68" i="3"/>
  <c r="C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243" i="3"/>
  <c r="C243" i="3"/>
  <c r="E243" i="3"/>
  <c r="G56" i="3"/>
  <c r="C56" i="3"/>
  <c r="E56" i="3"/>
  <c r="G242" i="3"/>
  <c r="C242" i="3"/>
  <c r="E242" i="3"/>
  <c r="G55" i="3"/>
  <c r="C55" i="3"/>
  <c r="E55" i="3"/>
  <c r="G241" i="3"/>
  <c r="C241" i="3"/>
  <c r="E241" i="3"/>
  <c r="G54" i="3"/>
  <c r="C54" i="3"/>
  <c r="G240" i="3"/>
  <c r="C240" i="3"/>
  <c r="E240" i="3"/>
  <c r="G53" i="3"/>
  <c r="C53" i="3"/>
  <c r="E53" i="3"/>
  <c r="G239" i="3"/>
  <c r="C239" i="3"/>
  <c r="E239" i="3"/>
  <c r="G238" i="3"/>
  <c r="C238" i="3"/>
  <c r="E238" i="3"/>
  <c r="G52" i="3"/>
  <c r="C52" i="3"/>
  <c r="E52" i="3"/>
  <c r="G51" i="3"/>
  <c r="C51" i="3"/>
  <c r="E51" i="3"/>
  <c r="G237" i="3"/>
  <c r="C237" i="3"/>
  <c r="E237" i="3"/>
  <c r="G50" i="3"/>
  <c r="C50" i="3"/>
  <c r="E50" i="3"/>
  <c r="G236" i="3"/>
  <c r="C236" i="3"/>
  <c r="E236" i="3"/>
  <c r="G49" i="3"/>
  <c r="C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235" i="3"/>
  <c r="C235" i="3"/>
  <c r="E235" i="3"/>
  <c r="G234" i="3"/>
  <c r="C234" i="3"/>
  <c r="E234" i="3"/>
  <c r="G233" i="3"/>
  <c r="C233" i="3"/>
  <c r="E233" i="3"/>
  <c r="G43" i="3"/>
  <c r="C43" i="3"/>
  <c r="E43" i="3"/>
  <c r="G232" i="3"/>
  <c r="C232" i="3"/>
  <c r="E232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231" i="3"/>
  <c r="C231" i="3"/>
  <c r="E231" i="3"/>
  <c r="G35" i="3"/>
  <c r="C35" i="3"/>
  <c r="E35" i="3"/>
  <c r="G34" i="3"/>
  <c r="C34" i="3"/>
  <c r="E34" i="3"/>
  <c r="G33" i="3"/>
  <c r="C33" i="3"/>
  <c r="E33" i="3"/>
  <c r="G230" i="3"/>
  <c r="C230" i="3"/>
  <c r="E230" i="3"/>
  <c r="G229" i="3"/>
  <c r="C229" i="3"/>
  <c r="E229" i="3"/>
  <c r="G228" i="3"/>
  <c r="C228" i="3"/>
  <c r="E228" i="3"/>
  <c r="G32" i="3"/>
  <c r="C32" i="3"/>
  <c r="E32" i="3"/>
  <c r="G31" i="3"/>
  <c r="C31" i="3"/>
  <c r="E31" i="3"/>
  <c r="G227" i="3"/>
  <c r="C227" i="3"/>
  <c r="E227" i="3"/>
  <c r="G30" i="3"/>
  <c r="C30" i="3"/>
  <c r="E30" i="3"/>
  <c r="G226" i="3"/>
  <c r="C226" i="3"/>
  <c r="E226" i="3"/>
  <c r="G29" i="3"/>
  <c r="C29" i="3"/>
  <c r="E29" i="3"/>
  <c r="G28" i="3"/>
  <c r="C28" i="3"/>
  <c r="E28" i="3"/>
  <c r="G27" i="3"/>
  <c r="C27" i="3"/>
  <c r="E27" i="3"/>
  <c r="G26" i="3"/>
  <c r="C26" i="3"/>
  <c r="E26" i="3"/>
  <c r="G225" i="3"/>
  <c r="C225" i="3"/>
  <c r="E225" i="3"/>
  <c r="G224" i="3"/>
  <c r="C224" i="3"/>
  <c r="E224" i="3"/>
  <c r="G25" i="3"/>
  <c r="C25" i="3"/>
  <c r="E25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219" i="3"/>
  <c r="C219" i="3"/>
  <c r="E219" i="3"/>
  <c r="G218" i="3"/>
  <c r="C218" i="3"/>
  <c r="E218" i="3"/>
  <c r="G217" i="3"/>
  <c r="C217" i="3"/>
  <c r="E217" i="3"/>
  <c r="G17" i="3"/>
  <c r="C17" i="3"/>
  <c r="E17" i="3"/>
  <c r="G216" i="3"/>
  <c r="C216" i="3"/>
  <c r="E216" i="3"/>
  <c r="G16" i="3"/>
  <c r="C16" i="3"/>
  <c r="E16" i="3"/>
  <c r="G15" i="3"/>
  <c r="C15" i="3"/>
  <c r="E15" i="3"/>
  <c r="G14" i="3"/>
  <c r="C14" i="3"/>
  <c r="E14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12" i="3"/>
  <c r="C12" i="3"/>
  <c r="E53" i="1"/>
  <c r="E12" i="3"/>
  <c r="G11" i="3"/>
  <c r="C11" i="3"/>
  <c r="E11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G187" i="3"/>
  <c r="C187" i="3"/>
  <c r="E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245" i="3"/>
  <c r="H245" i="3"/>
  <c r="B245" i="3"/>
  <c r="D245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246" i="3"/>
  <c r="H246" i="3"/>
  <c r="B246" i="3"/>
  <c r="D246" i="3"/>
  <c r="A146" i="3"/>
  <c r="H146" i="3"/>
  <c r="B146" i="3"/>
  <c r="D1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147" i="3"/>
  <c r="H147" i="3"/>
  <c r="B147" i="3"/>
  <c r="D147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148" i="3"/>
  <c r="H148" i="3"/>
  <c r="B148" i="3"/>
  <c r="D148" i="3"/>
  <c r="A267" i="3"/>
  <c r="H267" i="3"/>
  <c r="B267" i="3"/>
  <c r="D267" i="3"/>
  <c r="A149" i="3"/>
  <c r="H149" i="3"/>
  <c r="B149" i="3"/>
  <c r="D149" i="3"/>
  <c r="A268" i="3"/>
  <c r="H268" i="3"/>
  <c r="B268" i="3"/>
  <c r="D268" i="3"/>
  <c r="A269" i="3"/>
  <c r="H269" i="3"/>
  <c r="B269" i="3"/>
  <c r="D269" i="3"/>
  <c r="A150" i="3"/>
  <c r="H150" i="3"/>
  <c r="B150" i="3"/>
  <c r="D150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151" i="3"/>
  <c r="H151" i="3"/>
  <c r="B151" i="3"/>
  <c r="D151" i="3"/>
  <c r="A279" i="3"/>
  <c r="H279" i="3"/>
  <c r="B279" i="3"/>
  <c r="D279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280" i="3"/>
  <c r="H280" i="3"/>
  <c r="B280" i="3"/>
  <c r="D280" i="3"/>
  <c r="A156" i="3"/>
  <c r="H156" i="3"/>
  <c r="B156" i="3"/>
  <c r="D156" i="3"/>
  <c r="A281" i="3"/>
  <c r="H281" i="3"/>
  <c r="B281" i="3"/>
  <c r="D281" i="3"/>
  <c r="A157" i="3"/>
  <c r="H157" i="3"/>
  <c r="B157" i="3"/>
  <c r="D157" i="3"/>
  <c r="A282" i="3"/>
  <c r="H282" i="3"/>
  <c r="B282" i="3"/>
  <c r="D282" i="3"/>
  <c r="A158" i="3"/>
  <c r="H158" i="3"/>
  <c r="B158" i="3"/>
  <c r="D158" i="3"/>
  <c r="A283" i="3"/>
  <c r="H283" i="3"/>
  <c r="B283" i="3"/>
  <c r="D283" i="3"/>
  <c r="A159" i="3"/>
  <c r="H159" i="3"/>
  <c r="B159" i="3"/>
  <c r="D159" i="3"/>
  <c r="A160" i="3"/>
  <c r="H160" i="3"/>
  <c r="B160" i="3"/>
  <c r="D160" i="3"/>
  <c r="A284" i="3"/>
  <c r="H284" i="3"/>
  <c r="B284" i="3"/>
  <c r="D284" i="3"/>
  <c r="A161" i="3"/>
  <c r="H161" i="3"/>
  <c r="B161" i="3"/>
  <c r="D161" i="3"/>
  <c r="A285" i="3"/>
  <c r="H285" i="3"/>
  <c r="B285" i="3"/>
  <c r="D285" i="3"/>
  <c r="A162" i="3"/>
  <c r="H162" i="3"/>
  <c r="B162" i="3"/>
  <c r="D162" i="3"/>
  <c r="A163" i="3"/>
  <c r="H163" i="3"/>
  <c r="B163" i="3"/>
  <c r="D163" i="3"/>
  <c r="A286" i="3"/>
  <c r="H286" i="3"/>
  <c r="B286" i="3"/>
  <c r="D286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167" i="3"/>
  <c r="H167" i="3"/>
  <c r="B167" i="3"/>
  <c r="D167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168" i="3"/>
  <c r="H168" i="3"/>
  <c r="B168" i="3"/>
  <c r="D168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169" i="3"/>
  <c r="H169" i="3"/>
  <c r="B169" i="3"/>
  <c r="D169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170" i="3"/>
  <c r="H170" i="3"/>
  <c r="B170" i="3"/>
  <c r="D170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171" i="3"/>
  <c r="H171" i="3"/>
  <c r="B171" i="3"/>
  <c r="D171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172" i="3"/>
  <c r="H172" i="3"/>
  <c r="B172" i="3"/>
  <c r="D172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17" i="3"/>
  <c r="H617" i="3"/>
  <c r="B617" i="3"/>
  <c r="D617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636" i="3"/>
  <c r="H636" i="3"/>
  <c r="B636" i="3"/>
  <c r="D636" i="3"/>
  <c r="A637" i="3"/>
  <c r="H637" i="3"/>
  <c r="B637" i="3"/>
  <c r="D637" i="3"/>
  <c r="A638" i="3"/>
  <c r="H638" i="3"/>
  <c r="B638" i="3"/>
  <c r="D638" i="3"/>
  <c r="A639" i="3"/>
  <c r="H639" i="3"/>
  <c r="B639" i="3"/>
  <c r="D639" i="3"/>
  <c r="A640" i="3"/>
  <c r="H640" i="3"/>
  <c r="B640" i="3"/>
  <c r="D640" i="3"/>
  <c r="A641" i="3"/>
  <c r="H641" i="3"/>
  <c r="B641" i="3"/>
  <c r="D641" i="3"/>
  <c r="A642" i="3"/>
  <c r="H642" i="3"/>
  <c r="B642" i="3"/>
  <c r="D642" i="3"/>
  <c r="A643" i="3"/>
  <c r="H643" i="3"/>
  <c r="B643" i="3"/>
  <c r="D643" i="3"/>
  <c r="A644" i="3"/>
  <c r="H644" i="3"/>
  <c r="B644" i="3"/>
  <c r="D644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173" i="3"/>
  <c r="H173" i="3"/>
  <c r="B173" i="3"/>
  <c r="D173" i="3"/>
  <c r="A651" i="3"/>
  <c r="H651" i="3"/>
  <c r="B651" i="3"/>
  <c r="D651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663" i="3"/>
  <c r="H663" i="3"/>
  <c r="B663" i="3"/>
  <c r="D663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698" i="3"/>
  <c r="H698" i="3"/>
  <c r="B698" i="3"/>
  <c r="D698" i="3"/>
  <c r="A699" i="3"/>
  <c r="H699" i="3"/>
  <c r="B699" i="3"/>
  <c r="D69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706" i="3"/>
  <c r="H706" i="3"/>
  <c r="B706" i="3"/>
  <c r="D706" i="3"/>
  <c r="A707" i="3"/>
  <c r="H707" i="3"/>
  <c r="B707" i="3"/>
  <c r="D707" i="3"/>
  <c r="A708" i="3"/>
  <c r="H708" i="3"/>
  <c r="B708" i="3"/>
  <c r="D708" i="3"/>
  <c r="A709" i="3"/>
  <c r="H709" i="3"/>
  <c r="B709" i="3"/>
  <c r="D709" i="3"/>
  <c r="A710" i="3"/>
  <c r="H710" i="3"/>
  <c r="B710" i="3"/>
  <c r="D710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719" i="3"/>
  <c r="H719" i="3"/>
  <c r="B719" i="3"/>
  <c r="D719" i="3"/>
  <c r="A720" i="3"/>
  <c r="H720" i="3"/>
  <c r="B720" i="3"/>
  <c r="D720" i="3"/>
  <c r="A721" i="3"/>
  <c r="H721" i="3"/>
  <c r="B721" i="3"/>
  <c r="D721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725" i="3"/>
  <c r="H725" i="3"/>
  <c r="B725" i="3"/>
  <c r="D725" i="3"/>
  <c r="A726" i="3"/>
  <c r="H726" i="3"/>
  <c r="B726" i="3"/>
  <c r="D726" i="3"/>
  <c r="A727" i="3"/>
  <c r="H727" i="3"/>
  <c r="B727" i="3"/>
  <c r="D727" i="3"/>
  <c r="A728" i="3"/>
  <c r="H728" i="3"/>
  <c r="B728" i="3"/>
  <c r="D728" i="3"/>
  <c r="A729" i="3"/>
  <c r="H729" i="3"/>
  <c r="B729" i="3"/>
  <c r="D729" i="3"/>
  <c r="A730" i="3"/>
  <c r="H730" i="3"/>
  <c r="B730" i="3"/>
  <c r="D730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734" i="3"/>
  <c r="H734" i="3"/>
  <c r="B734" i="3"/>
  <c r="D734" i="3"/>
  <c r="A735" i="3"/>
  <c r="H735" i="3"/>
  <c r="B735" i="3"/>
  <c r="D735" i="3"/>
  <c r="A736" i="3"/>
  <c r="H736" i="3"/>
  <c r="B736" i="3"/>
  <c r="D736" i="3"/>
  <c r="A737" i="3"/>
  <c r="H737" i="3"/>
  <c r="B737" i="3"/>
  <c r="D737" i="3"/>
  <c r="A738" i="3"/>
  <c r="H738" i="3"/>
  <c r="B738" i="3"/>
  <c r="D738" i="3"/>
  <c r="A739" i="3"/>
  <c r="H739" i="3"/>
  <c r="B739" i="3"/>
  <c r="D739" i="3"/>
  <c r="A740" i="3"/>
  <c r="H740" i="3"/>
  <c r="B740" i="3"/>
  <c r="D740" i="3"/>
  <c r="A741" i="3"/>
  <c r="H741" i="3"/>
  <c r="B741" i="3"/>
  <c r="D741" i="3"/>
  <c r="A742" i="3"/>
  <c r="H742" i="3"/>
  <c r="B742" i="3"/>
  <c r="D742" i="3"/>
  <c r="A743" i="3"/>
  <c r="H743" i="3"/>
  <c r="B743" i="3"/>
  <c r="D743" i="3"/>
  <c r="A744" i="3"/>
  <c r="H744" i="3"/>
  <c r="B744" i="3"/>
  <c r="D744" i="3"/>
  <c r="A745" i="3"/>
  <c r="H745" i="3"/>
  <c r="B745" i="3"/>
  <c r="D745" i="3"/>
  <c r="A746" i="3"/>
  <c r="H746" i="3"/>
  <c r="B746" i="3"/>
  <c r="D746" i="3"/>
  <c r="A747" i="3"/>
  <c r="H747" i="3"/>
  <c r="B747" i="3"/>
  <c r="D747" i="3"/>
  <c r="A748" i="3"/>
  <c r="H748" i="3"/>
  <c r="B748" i="3"/>
  <c r="D748" i="3"/>
  <c r="A749" i="3"/>
  <c r="H749" i="3"/>
  <c r="B749" i="3"/>
  <c r="D749" i="3"/>
  <c r="A750" i="3"/>
  <c r="H750" i="3"/>
  <c r="B750" i="3"/>
  <c r="D750" i="3"/>
  <c r="A751" i="3"/>
  <c r="H751" i="3"/>
  <c r="B751" i="3"/>
  <c r="D751" i="3"/>
  <c r="A752" i="3"/>
  <c r="H752" i="3"/>
  <c r="B752" i="3"/>
  <c r="D752" i="3"/>
  <c r="A753" i="3"/>
  <c r="H753" i="3"/>
  <c r="B753" i="3"/>
  <c r="D753" i="3"/>
  <c r="A754" i="3"/>
  <c r="H754" i="3"/>
  <c r="B754" i="3"/>
  <c r="D754" i="3"/>
  <c r="A755" i="3"/>
  <c r="H755" i="3"/>
  <c r="B755" i="3"/>
  <c r="D755" i="3"/>
  <c r="A756" i="3"/>
  <c r="H756" i="3"/>
  <c r="B756" i="3"/>
  <c r="D756" i="3"/>
  <c r="A757" i="3"/>
  <c r="H757" i="3"/>
  <c r="B757" i="3"/>
  <c r="D757" i="3"/>
  <c r="A758" i="3"/>
  <c r="H758" i="3"/>
  <c r="B758" i="3"/>
  <c r="D758" i="3"/>
  <c r="A759" i="3"/>
  <c r="H759" i="3"/>
  <c r="B759" i="3"/>
  <c r="D759" i="3"/>
  <c r="A760" i="3"/>
  <c r="H760" i="3"/>
  <c r="B760" i="3"/>
  <c r="D760" i="3"/>
  <c r="A761" i="3"/>
  <c r="H761" i="3"/>
  <c r="B761" i="3"/>
  <c r="D761" i="3"/>
  <c r="A762" i="3"/>
  <c r="H762" i="3"/>
  <c r="B762" i="3"/>
  <c r="D762" i="3"/>
  <c r="A763" i="3"/>
  <c r="H763" i="3"/>
  <c r="B763" i="3"/>
  <c r="D763" i="3"/>
  <c r="A764" i="3"/>
  <c r="H764" i="3"/>
  <c r="B764" i="3"/>
  <c r="D764" i="3"/>
  <c r="A765" i="3"/>
  <c r="H765" i="3"/>
  <c r="B765" i="3"/>
  <c r="D765" i="3"/>
  <c r="A766" i="3"/>
  <c r="H766" i="3"/>
  <c r="B766" i="3"/>
  <c r="D766" i="3"/>
  <c r="A767" i="3"/>
  <c r="H767" i="3"/>
  <c r="B767" i="3"/>
  <c r="D767" i="3"/>
  <c r="A768" i="3"/>
  <c r="H768" i="3"/>
  <c r="B768" i="3"/>
  <c r="D768" i="3"/>
  <c r="A769" i="3"/>
  <c r="H769" i="3"/>
  <c r="B769" i="3"/>
  <c r="D769" i="3"/>
  <c r="A770" i="3"/>
  <c r="H770" i="3"/>
  <c r="B770" i="3"/>
  <c r="D770" i="3"/>
  <c r="A771" i="3"/>
  <c r="H771" i="3"/>
  <c r="B771" i="3"/>
  <c r="D771" i="3"/>
  <c r="A772" i="3"/>
  <c r="H772" i="3"/>
  <c r="B772" i="3"/>
  <c r="D772" i="3"/>
  <c r="A773" i="3"/>
  <c r="H773" i="3"/>
  <c r="B773" i="3"/>
  <c r="D773" i="3"/>
  <c r="A774" i="3"/>
  <c r="H774" i="3"/>
  <c r="B774" i="3"/>
  <c r="D774" i="3"/>
  <c r="A775" i="3"/>
  <c r="H775" i="3"/>
  <c r="B775" i="3"/>
  <c r="D775" i="3"/>
  <c r="A776" i="3"/>
  <c r="H776" i="3"/>
  <c r="B776" i="3"/>
  <c r="D776" i="3"/>
  <c r="A777" i="3"/>
  <c r="H777" i="3"/>
  <c r="B777" i="3"/>
  <c r="D777" i="3"/>
  <c r="A778" i="3"/>
  <c r="H778" i="3"/>
  <c r="B778" i="3"/>
  <c r="D778" i="3"/>
  <c r="A779" i="3"/>
  <c r="H779" i="3"/>
  <c r="B779" i="3"/>
  <c r="D779" i="3"/>
  <c r="A780" i="3"/>
  <c r="H780" i="3"/>
  <c r="B780" i="3"/>
  <c r="D780" i="3"/>
  <c r="A781" i="3"/>
  <c r="H781" i="3"/>
  <c r="B781" i="3"/>
  <c r="D781" i="3"/>
  <c r="A782" i="3"/>
  <c r="H782" i="3"/>
  <c r="B782" i="3"/>
  <c r="D782" i="3"/>
  <c r="A783" i="3"/>
  <c r="H783" i="3"/>
  <c r="B783" i="3"/>
  <c r="D783" i="3"/>
  <c r="A784" i="3"/>
  <c r="H784" i="3"/>
  <c r="B784" i="3"/>
  <c r="D784" i="3"/>
  <c r="A785" i="3"/>
  <c r="H785" i="3"/>
  <c r="B785" i="3"/>
  <c r="D785" i="3"/>
  <c r="A786" i="3"/>
  <c r="H786" i="3"/>
  <c r="B786" i="3"/>
  <c r="D786" i="3"/>
  <c r="A787" i="3"/>
  <c r="H787" i="3"/>
  <c r="B787" i="3"/>
  <c r="D787" i="3"/>
  <c r="A788" i="3"/>
  <c r="H788" i="3"/>
  <c r="B788" i="3"/>
  <c r="D788" i="3"/>
  <c r="A789" i="3"/>
  <c r="H789" i="3"/>
  <c r="B789" i="3"/>
  <c r="D789" i="3"/>
  <c r="A790" i="3"/>
  <c r="H790" i="3"/>
  <c r="B790" i="3"/>
  <c r="D790" i="3"/>
  <c r="A791" i="3"/>
  <c r="H791" i="3"/>
  <c r="B791" i="3"/>
  <c r="D791" i="3"/>
  <c r="A792" i="3"/>
  <c r="H792" i="3"/>
  <c r="B792" i="3"/>
  <c r="D792" i="3"/>
  <c r="A793" i="3"/>
  <c r="H793" i="3"/>
  <c r="B793" i="3"/>
  <c r="D793" i="3"/>
  <c r="A794" i="3"/>
  <c r="H794" i="3"/>
  <c r="B794" i="3"/>
  <c r="D794" i="3"/>
  <c r="A795" i="3"/>
  <c r="H795" i="3"/>
  <c r="B795" i="3"/>
  <c r="D795" i="3"/>
  <c r="A796" i="3"/>
  <c r="H796" i="3"/>
  <c r="B796" i="3"/>
  <c r="D796" i="3"/>
  <c r="A797" i="3"/>
  <c r="H797" i="3"/>
  <c r="B797" i="3"/>
  <c r="D797" i="3"/>
  <c r="A798" i="3"/>
  <c r="H798" i="3"/>
  <c r="B798" i="3"/>
  <c r="D798" i="3"/>
  <c r="A799" i="3"/>
  <c r="H799" i="3"/>
  <c r="B799" i="3"/>
  <c r="D799" i="3"/>
  <c r="A800" i="3"/>
  <c r="H800" i="3"/>
  <c r="B800" i="3"/>
  <c r="D800" i="3"/>
  <c r="A801" i="3"/>
  <c r="H801" i="3"/>
  <c r="B801" i="3"/>
  <c r="D801" i="3"/>
  <c r="A802" i="3"/>
  <c r="H802" i="3"/>
  <c r="B802" i="3"/>
  <c r="D802" i="3"/>
  <c r="A803" i="3"/>
  <c r="H803" i="3"/>
  <c r="B803" i="3"/>
  <c r="D803" i="3"/>
  <c r="A804" i="3"/>
  <c r="H804" i="3"/>
  <c r="B804" i="3"/>
  <c r="D804" i="3"/>
  <c r="A805" i="3"/>
  <c r="H805" i="3"/>
  <c r="B805" i="3"/>
  <c r="D805" i="3"/>
  <c r="A806" i="3"/>
  <c r="H806" i="3"/>
  <c r="B806" i="3"/>
  <c r="D806" i="3"/>
  <c r="A807" i="3"/>
  <c r="H807" i="3"/>
  <c r="B807" i="3"/>
  <c r="D807" i="3"/>
  <c r="A808" i="3"/>
  <c r="H808" i="3"/>
  <c r="B808" i="3"/>
  <c r="D808" i="3"/>
  <c r="A809" i="3"/>
  <c r="H809" i="3"/>
  <c r="B809" i="3"/>
  <c r="D809" i="3"/>
  <c r="A810" i="3"/>
  <c r="H810" i="3"/>
  <c r="B810" i="3"/>
  <c r="D810" i="3"/>
  <c r="A811" i="3"/>
  <c r="H811" i="3"/>
  <c r="B811" i="3"/>
  <c r="D811" i="3"/>
  <c r="A812" i="3"/>
  <c r="H812" i="3"/>
  <c r="B812" i="3"/>
  <c r="D812" i="3"/>
  <c r="A813" i="3"/>
  <c r="H813" i="3"/>
  <c r="B813" i="3"/>
  <c r="D813" i="3"/>
  <c r="A814" i="3"/>
  <c r="H814" i="3"/>
  <c r="B814" i="3"/>
  <c r="D814" i="3"/>
  <c r="A815" i="3"/>
  <c r="H815" i="3"/>
  <c r="B815" i="3"/>
  <c r="D815" i="3"/>
  <c r="A816" i="3"/>
  <c r="H816" i="3"/>
  <c r="B816" i="3"/>
  <c r="D816" i="3"/>
  <c r="A817" i="3"/>
  <c r="H817" i="3"/>
  <c r="B817" i="3"/>
  <c r="D817" i="3"/>
  <c r="A818" i="3"/>
  <c r="H818" i="3"/>
  <c r="B818" i="3"/>
  <c r="D818" i="3"/>
  <c r="A819" i="3"/>
  <c r="H819" i="3"/>
  <c r="B819" i="3"/>
  <c r="D819" i="3"/>
  <c r="A820" i="3"/>
  <c r="H820" i="3"/>
  <c r="B820" i="3"/>
  <c r="D820" i="3"/>
  <c r="A821" i="3"/>
  <c r="H821" i="3"/>
  <c r="B821" i="3"/>
  <c r="D821" i="3"/>
  <c r="A822" i="3"/>
  <c r="H822" i="3"/>
  <c r="B822" i="3"/>
  <c r="D822" i="3"/>
  <c r="A823" i="3"/>
  <c r="H823" i="3"/>
  <c r="B823" i="3"/>
  <c r="D823" i="3"/>
  <c r="A824" i="3"/>
  <c r="H824" i="3"/>
  <c r="B824" i="3"/>
  <c r="D824" i="3"/>
  <c r="A825" i="3"/>
  <c r="H825" i="3"/>
  <c r="B825" i="3"/>
  <c r="D825" i="3"/>
  <c r="A826" i="3"/>
  <c r="H826" i="3"/>
  <c r="B826" i="3"/>
  <c r="D826" i="3"/>
  <c r="A827" i="3"/>
  <c r="H827" i="3"/>
  <c r="B827" i="3"/>
  <c r="D827" i="3"/>
  <c r="A828" i="3"/>
  <c r="H828" i="3"/>
  <c r="B828" i="3"/>
  <c r="D828" i="3"/>
  <c r="A829" i="3"/>
  <c r="H829" i="3"/>
  <c r="B829" i="3"/>
  <c r="D829" i="3"/>
  <c r="A830" i="3"/>
  <c r="H830" i="3"/>
  <c r="B830" i="3"/>
  <c r="D830" i="3"/>
  <c r="A831" i="3"/>
  <c r="H831" i="3"/>
  <c r="B831" i="3"/>
  <c r="D831" i="3"/>
  <c r="A832" i="3"/>
  <c r="H832" i="3"/>
  <c r="B832" i="3"/>
  <c r="D832" i="3"/>
  <c r="A833" i="3"/>
  <c r="H833" i="3"/>
  <c r="B833" i="3"/>
  <c r="D833" i="3"/>
  <c r="A834" i="3"/>
  <c r="H834" i="3"/>
  <c r="B834" i="3"/>
  <c r="D834" i="3"/>
  <c r="A835" i="3"/>
  <c r="H835" i="3"/>
  <c r="B835" i="3"/>
  <c r="D835" i="3"/>
  <c r="A836" i="3"/>
  <c r="H836" i="3"/>
  <c r="B836" i="3"/>
  <c r="D836" i="3"/>
  <c r="A837" i="3"/>
  <c r="H837" i="3"/>
  <c r="B837" i="3"/>
  <c r="D837" i="3"/>
  <c r="A838" i="3"/>
  <c r="H838" i="3"/>
  <c r="B838" i="3"/>
  <c r="D838" i="3"/>
  <c r="A839" i="3"/>
  <c r="H839" i="3"/>
  <c r="B839" i="3"/>
  <c r="D839" i="3"/>
  <c r="A840" i="3"/>
  <c r="H840" i="3"/>
  <c r="B840" i="3"/>
  <c r="D840" i="3"/>
  <c r="A841" i="3"/>
  <c r="H841" i="3"/>
  <c r="B841" i="3"/>
  <c r="D841" i="3"/>
  <c r="A842" i="3"/>
  <c r="H842" i="3"/>
  <c r="B842" i="3"/>
  <c r="D842" i="3"/>
  <c r="A843" i="3"/>
  <c r="H843" i="3"/>
  <c r="B843" i="3"/>
  <c r="D843" i="3"/>
  <c r="A844" i="3"/>
  <c r="H844" i="3"/>
  <c r="B844" i="3"/>
  <c r="D844" i="3"/>
  <c r="A845" i="3"/>
  <c r="H845" i="3"/>
  <c r="B845" i="3"/>
  <c r="D845" i="3"/>
  <c r="A846" i="3"/>
  <c r="H846" i="3"/>
  <c r="B846" i="3"/>
  <c r="D846" i="3"/>
  <c r="A847" i="3"/>
  <c r="H847" i="3"/>
  <c r="B847" i="3"/>
  <c r="D847" i="3"/>
  <c r="A848" i="3"/>
  <c r="H848" i="3"/>
  <c r="B848" i="3"/>
  <c r="D848" i="3"/>
  <c r="A849" i="3"/>
  <c r="H849" i="3"/>
  <c r="B849" i="3"/>
  <c r="D849" i="3"/>
  <c r="A850" i="3"/>
  <c r="H850" i="3"/>
  <c r="B850" i="3"/>
  <c r="D850" i="3"/>
  <c r="A851" i="3"/>
  <c r="H851" i="3"/>
  <c r="B851" i="3"/>
  <c r="D851" i="3"/>
  <c r="A852" i="3"/>
  <c r="H852" i="3"/>
  <c r="B852" i="3"/>
  <c r="D852" i="3"/>
  <c r="A853" i="3"/>
  <c r="H853" i="3"/>
  <c r="B853" i="3"/>
  <c r="D853" i="3"/>
  <c r="A854" i="3"/>
  <c r="H854" i="3"/>
  <c r="B854" i="3"/>
  <c r="D854" i="3"/>
  <c r="A855" i="3"/>
  <c r="H855" i="3"/>
  <c r="B855" i="3"/>
  <c r="D855" i="3"/>
  <c r="A856" i="3"/>
  <c r="H856" i="3"/>
  <c r="B856" i="3"/>
  <c r="D856" i="3"/>
  <c r="A857" i="3"/>
  <c r="H857" i="3"/>
  <c r="B857" i="3"/>
  <c r="D857" i="3"/>
  <c r="A858" i="3"/>
  <c r="H858" i="3"/>
  <c r="B858" i="3"/>
  <c r="D858" i="3"/>
  <c r="A859" i="3"/>
  <c r="H859" i="3"/>
  <c r="B859" i="3"/>
  <c r="D859" i="3"/>
  <c r="A860" i="3"/>
  <c r="H860" i="3"/>
  <c r="B860" i="3"/>
  <c r="D860" i="3"/>
  <c r="A861" i="3"/>
  <c r="H861" i="3"/>
  <c r="B861" i="3"/>
  <c r="D861" i="3"/>
  <c r="A862" i="3"/>
  <c r="H862" i="3"/>
  <c r="B862" i="3"/>
  <c r="D862" i="3"/>
  <c r="A863" i="3"/>
  <c r="H863" i="3"/>
  <c r="B863" i="3"/>
  <c r="D863" i="3"/>
  <c r="A864" i="3"/>
  <c r="H864" i="3"/>
  <c r="B864" i="3"/>
  <c r="D864" i="3"/>
  <c r="A865" i="3"/>
  <c r="H865" i="3"/>
  <c r="B865" i="3"/>
  <c r="D865" i="3"/>
  <c r="A866" i="3"/>
  <c r="H866" i="3"/>
  <c r="B866" i="3"/>
  <c r="D866" i="3"/>
  <c r="A867" i="3"/>
  <c r="H867" i="3"/>
  <c r="B867" i="3"/>
  <c r="D867" i="3"/>
  <c r="A868" i="3"/>
  <c r="H868" i="3"/>
  <c r="B868" i="3"/>
  <c r="D868" i="3"/>
  <c r="A869" i="3"/>
  <c r="H869" i="3"/>
  <c r="B869" i="3"/>
  <c r="D869" i="3"/>
  <c r="A870" i="3"/>
  <c r="H870" i="3"/>
  <c r="B870" i="3"/>
  <c r="D870" i="3"/>
  <c r="A871" i="3"/>
  <c r="H871" i="3"/>
  <c r="B871" i="3"/>
  <c r="D871" i="3"/>
  <c r="A872" i="3"/>
  <c r="H872" i="3"/>
  <c r="B872" i="3"/>
  <c r="D872" i="3"/>
  <c r="A873" i="3"/>
  <c r="H873" i="3"/>
  <c r="B873" i="3"/>
  <c r="D873" i="3"/>
  <c r="A874" i="3"/>
  <c r="H874" i="3"/>
  <c r="B874" i="3"/>
  <c r="D874" i="3"/>
  <c r="A875" i="3"/>
  <c r="H875" i="3"/>
  <c r="B875" i="3"/>
  <c r="D875" i="3"/>
  <c r="A876" i="3"/>
  <c r="H876" i="3"/>
  <c r="B876" i="3"/>
  <c r="D876" i="3"/>
  <c r="A877" i="3"/>
  <c r="H877" i="3"/>
  <c r="B877" i="3"/>
  <c r="D877" i="3"/>
  <c r="A878" i="3"/>
  <c r="H878" i="3"/>
  <c r="B878" i="3"/>
  <c r="D878" i="3"/>
  <c r="A879" i="3"/>
  <c r="H879" i="3"/>
  <c r="B879" i="3"/>
  <c r="D879" i="3"/>
  <c r="A880" i="3"/>
  <c r="H880" i="3"/>
  <c r="B880" i="3"/>
  <c r="D880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3" i="3"/>
  <c r="H13" i="3"/>
  <c r="B13" i="3"/>
  <c r="D13" i="3"/>
  <c r="H122" i="3"/>
  <c r="D122" i="3"/>
  <c r="B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D108" i="3"/>
  <c r="B108" i="3"/>
  <c r="A108" i="3"/>
  <c r="H107" i="3"/>
  <c r="B107" i="3"/>
  <c r="D107" i="3"/>
  <c r="A107" i="3"/>
  <c r="H106" i="3"/>
  <c r="D106" i="3"/>
  <c r="B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244" i="3"/>
  <c r="B244" i="3"/>
  <c r="D244" i="3"/>
  <c r="A244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76" i="3"/>
  <c r="B76" i="3"/>
  <c r="D76" i="3"/>
  <c r="A76" i="3"/>
  <c r="H75" i="3"/>
  <c r="D75" i="3"/>
  <c r="B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B57" i="3"/>
  <c r="D57" i="3"/>
  <c r="A57" i="3"/>
  <c r="H243" i="3"/>
  <c r="B243" i="3"/>
  <c r="D243" i="3"/>
  <c r="A243" i="3"/>
  <c r="H56" i="3"/>
  <c r="B56" i="3"/>
  <c r="D56" i="3"/>
  <c r="A56" i="3"/>
  <c r="H242" i="3"/>
  <c r="B242" i="3"/>
  <c r="D242" i="3"/>
  <c r="A242" i="3"/>
  <c r="H55" i="3"/>
  <c r="D55" i="3"/>
  <c r="B55" i="3"/>
  <c r="A55" i="3"/>
  <c r="H241" i="3"/>
  <c r="B241" i="3"/>
  <c r="D241" i="3"/>
  <c r="A241" i="3"/>
  <c r="H54" i="3"/>
  <c r="B54" i="3"/>
  <c r="D54" i="3"/>
  <c r="A54" i="3"/>
  <c r="H240" i="3"/>
  <c r="B240" i="3"/>
  <c r="D240" i="3"/>
  <c r="A240" i="3"/>
  <c r="H53" i="3"/>
  <c r="B53" i="3"/>
  <c r="D53" i="3"/>
  <c r="A53" i="3"/>
  <c r="H239" i="3"/>
  <c r="B239" i="3"/>
  <c r="D239" i="3"/>
  <c r="A239" i="3"/>
  <c r="H238" i="3"/>
  <c r="D238" i="3"/>
  <c r="B238" i="3"/>
  <c r="A238" i="3"/>
  <c r="H52" i="3"/>
  <c r="B52" i="3"/>
  <c r="D52" i="3"/>
  <c r="A52" i="3"/>
  <c r="H51" i="3"/>
  <c r="D51" i="3"/>
  <c r="B51" i="3"/>
  <c r="A51" i="3"/>
  <c r="H237" i="3"/>
  <c r="B237" i="3"/>
  <c r="D237" i="3"/>
  <c r="A237" i="3"/>
  <c r="H50" i="3"/>
  <c r="D50" i="3"/>
  <c r="B50" i="3"/>
  <c r="A50" i="3"/>
  <c r="H236" i="3"/>
  <c r="B236" i="3"/>
  <c r="D236" i="3"/>
  <c r="A236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235" i="3"/>
  <c r="B235" i="3"/>
  <c r="D235" i="3"/>
  <c r="A235" i="3"/>
  <c r="H234" i="3"/>
  <c r="B234" i="3"/>
  <c r="D234" i="3"/>
  <c r="A234" i="3"/>
  <c r="H233" i="3"/>
  <c r="B233" i="3"/>
  <c r="D233" i="3"/>
  <c r="A233" i="3"/>
  <c r="H43" i="3"/>
  <c r="B43" i="3"/>
  <c r="D43" i="3"/>
  <c r="A43" i="3"/>
  <c r="H232" i="3"/>
  <c r="D232" i="3"/>
  <c r="B232" i="3"/>
  <c r="A232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231" i="3"/>
  <c r="B231" i="3"/>
  <c r="D231" i="3"/>
  <c r="A231" i="3"/>
  <c r="H35" i="3"/>
  <c r="B35" i="3"/>
  <c r="D35" i="3"/>
  <c r="A35" i="3"/>
  <c r="H34" i="3"/>
  <c r="D34" i="3"/>
  <c r="B34" i="3"/>
  <c r="A34" i="3"/>
  <c r="H33" i="3"/>
  <c r="B33" i="3"/>
  <c r="D33" i="3"/>
  <c r="A33" i="3"/>
  <c r="H230" i="3"/>
  <c r="B230" i="3"/>
  <c r="D230" i="3"/>
  <c r="A230" i="3"/>
  <c r="H229" i="3"/>
  <c r="B229" i="3"/>
  <c r="D229" i="3"/>
  <c r="A229" i="3"/>
  <c r="H228" i="3"/>
  <c r="B228" i="3"/>
  <c r="F228" i="3"/>
  <c r="D228" i="3"/>
  <c r="A228" i="3"/>
  <c r="H32" i="3"/>
  <c r="B32" i="3"/>
  <c r="F32" i="3"/>
  <c r="D32" i="3"/>
  <c r="A32" i="3"/>
  <c r="H31" i="3"/>
  <c r="B31" i="3"/>
  <c r="F31" i="3"/>
  <c r="D31" i="3"/>
  <c r="A31" i="3"/>
  <c r="H227" i="3"/>
  <c r="F227" i="3"/>
  <c r="D227" i="3"/>
  <c r="B227" i="3"/>
  <c r="A227" i="3"/>
  <c r="H30" i="3"/>
  <c r="B30" i="3"/>
  <c r="F30" i="3"/>
  <c r="D30" i="3"/>
  <c r="A30" i="3"/>
  <c r="H226" i="3"/>
  <c r="B226" i="3"/>
  <c r="D226" i="3"/>
  <c r="A226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25" i="3"/>
  <c r="D225" i="3"/>
  <c r="B225" i="3"/>
  <c r="A225" i="3"/>
  <c r="H224" i="3"/>
  <c r="B224" i="3"/>
  <c r="D224" i="3"/>
  <c r="A224" i="3"/>
  <c r="H25" i="3"/>
  <c r="D25" i="3"/>
  <c r="B25" i="3"/>
  <c r="A25" i="3"/>
  <c r="H223" i="3"/>
  <c r="B223" i="3"/>
  <c r="D223" i="3"/>
  <c r="A223" i="3"/>
  <c r="H222" i="3"/>
  <c r="D222" i="3"/>
  <c r="B222" i="3"/>
  <c r="A222" i="3"/>
  <c r="H221" i="3"/>
  <c r="B221" i="3"/>
  <c r="D221" i="3"/>
  <c r="A221" i="3"/>
  <c r="H220" i="3"/>
  <c r="D220" i="3"/>
  <c r="B220" i="3"/>
  <c r="A220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219" i="3"/>
  <c r="D219" i="3"/>
  <c r="B219" i="3"/>
  <c r="A219" i="3"/>
  <c r="H218" i="3"/>
  <c r="B218" i="3"/>
  <c r="D218" i="3"/>
  <c r="A218" i="3"/>
  <c r="H217" i="3"/>
  <c r="D217" i="3"/>
  <c r="B217" i="3"/>
  <c r="A217" i="3"/>
  <c r="H17" i="3"/>
  <c r="B17" i="3"/>
  <c r="D17" i="3"/>
  <c r="A17" i="3"/>
  <c r="H216" i="3"/>
  <c r="D216" i="3"/>
  <c r="B216" i="3"/>
  <c r="A216" i="3"/>
  <c r="H16" i="3"/>
  <c r="B16" i="3"/>
  <c r="D16" i="3"/>
  <c r="A16" i="3"/>
  <c r="H15" i="3"/>
  <c r="D15" i="3"/>
  <c r="B15" i="3"/>
  <c r="A15" i="3"/>
  <c r="H14" i="3"/>
  <c r="B14" i="3"/>
  <c r="D14" i="3"/>
  <c r="A14" i="3"/>
  <c r="H215" i="3"/>
  <c r="D215" i="3"/>
  <c r="B215" i="3"/>
  <c r="A215" i="3"/>
  <c r="H214" i="3"/>
  <c r="B214" i="3"/>
  <c r="D214" i="3"/>
  <c r="A214" i="3"/>
  <c r="H213" i="3"/>
  <c r="D213" i="3"/>
  <c r="B213" i="3"/>
  <c r="A213" i="3"/>
  <c r="H212" i="3"/>
  <c r="B212" i="3"/>
  <c r="D212" i="3"/>
  <c r="A212" i="3"/>
  <c r="H211" i="3"/>
  <c r="D211" i="3"/>
  <c r="B211" i="3"/>
  <c r="A211" i="3"/>
  <c r="H210" i="3"/>
  <c r="B210" i="3"/>
  <c r="D210" i="3"/>
  <c r="A210" i="3"/>
  <c r="H209" i="3"/>
  <c r="D209" i="3"/>
  <c r="B209" i="3"/>
  <c r="A209" i="3"/>
  <c r="H12" i="3"/>
  <c r="B12" i="3"/>
  <c r="D12" i="3"/>
  <c r="A12" i="3"/>
  <c r="H11" i="3"/>
  <c r="D11" i="3"/>
  <c r="B11" i="3"/>
  <c r="A11" i="3"/>
  <c r="H208" i="3"/>
  <c r="B208" i="3"/>
  <c r="D208" i="3"/>
  <c r="A208" i="3"/>
  <c r="H207" i="3"/>
  <c r="D207" i="3"/>
  <c r="B207" i="3"/>
  <c r="A207" i="3"/>
  <c r="H206" i="3"/>
  <c r="B206" i="3"/>
  <c r="D206" i="3"/>
  <c r="A206" i="3"/>
  <c r="H205" i="3"/>
  <c r="D205" i="3"/>
  <c r="B205" i="3"/>
  <c r="A205" i="3"/>
  <c r="H204" i="3"/>
  <c r="B204" i="3"/>
  <c r="D204" i="3"/>
  <c r="A204" i="3"/>
  <c r="H203" i="3"/>
  <c r="D203" i="3"/>
  <c r="B203" i="3"/>
  <c r="A203" i="3"/>
  <c r="H202" i="3"/>
  <c r="B202" i="3"/>
  <c r="D202" i="3"/>
  <c r="A202" i="3"/>
  <c r="H201" i="3"/>
  <c r="D201" i="3"/>
  <c r="B201" i="3"/>
  <c r="A201" i="3"/>
  <c r="H200" i="3"/>
  <c r="B200" i="3"/>
  <c r="D200" i="3"/>
  <c r="A200" i="3"/>
  <c r="H199" i="3"/>
  <c r="D199" i="3"/>
  <c r="B199" i="3"/>
  <c r="A199" i="3"/>
  <c r="H198" i="3"/>
  <c r="B198" i="3"/>
  <c r="D198" i="3"/>
  <c r="A198" i="3"/>
  <c r="H197" i="3"/>
  <c r="D197" i="3"/>
  <c r="B197" i="3"/>
  <c r="A197" i="3"/>
  <c r="H196" i="3"/>
  <c r="B196" i="3"/>
  <c r="D196" i="3"/>
  <c r="A196" i="3"/>
  <c r="H195" i="3"/>
  <c r="D195" i="3"/>
  <c r="B195" i="3"/>
  <c r="A195" i="3"/>
  <c r="H194" i="3"/>
  <c r="B194" i="3"/>
  <c r="D194" i="3"/>
  <c r="A194" i="3"/>
  <c r="H193" i="3"/>
  <c r="D193" i="3"/>
  <c r="B193" i="3"/>
  <c r="A193" i="3"/>
  <c r="H192" i="3"/>
  <c r="B192" i="3"/>
  <c r="D192" i="3"/>
  <c r="A192" i="3"/>
  <c r="H191" i="3"/>
  <c r="D191" i="3"/>
  <c r="B191" i="3"/>
  <c r="A191" i="3"/>
  <c r="H190" i="3"/>
  <c r="B190" i="3"/>
  <c r="D190" i="3"/>
  <c r="A190" i="3"/>
  <c r="H189" i="3"/>
  <c r="D189" i="3"/>
  <c r="B189" i="3"/>
  <c r="A189" i="3"/>
  <c r="H188" i="3"/>
  <c r="B188" i="3"/>
  <c r="D188" i="3"/>
  <c r="A188" i="3"/>
  <c r="H187" i="3"/>
  <c r="D187" i="3"/>
  <c r="B187" i="3"/>
  <c r="A187" i="3"/>
  <c r="H186" i="3"/>
  <c r="B186" i="3"/>
  <c r="D186" i="3"/>
  <c r="A186" i="3"/>
  <c r="H185" i="3"/>
  <c r="D185" i="3"/>
  <c r="B185" i="3"/>
  <c r="A185" i="3"/>
  <c r="H184" i="3"/>
  <c r="B184" i="3"/>
  <c r="D184" i="3"/>
  <c r="A184" i="3"/>
  <c r="H183" i="3"/>
  <c r="D183" i="3"/>
  <c r="B183" i="3"/>
  <c r="A183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D179" i="3"/>
  <c r="B179" i="3"/>
  <c r="A179" i="3"/>
  <c r="H178" i="3"/>
  <c r="B178" i="3"/>
  <c r="D178" i="3"/>
  <c r="A178" i="3"/>
  <c r="Q906" i="1"/>
  <c r="J906" i="1"/>
  <c r="Q908" i="1"/>
  <c r="J908" i="1"/>
  <c r="K619" i="1"/>
  <c r="Q619" i="1"/>
  <c r="K674" i="1"/>
  <c r="Q674" i="1"/>
  <c r="K907" i="1"/>
  <c r="Q907" i="1"/>
  <c r="K336" i="1"/>
  <c r="Q336" i="1"/>
  <c r="K343" i="1"/>
  <c r="Q343" i="1"/>
  <c r="K447" i="1"/>
  <c r="Q447" i="1"/>
  <c r="K504" i="1"/>
  <c r="Q504" i="1"/>
  <c r="K620" i="1"/>
  <c r="Q620" i="1"/>
  <c r="K299" i="1"/>
  <c r="Q299" i="1"/>
  <c r="K300" i="1"/>
  <c r="Q300" i="1"/>
  <c r="K301" i="1"/>
  <c r="Q301" i="1"/>
  <c r="K285" i="1"/>
  <c r="Q285" i="1"/>
  <c r="Q287" i="1"/>
  <c r="J348" i="1"/>
  <c r="Q348" i="1"/>
  <c r="I283" i="1"/>
  <c r="Q283" i="1"/>
  <c r="Q279" i="1"/>
  <c r="F16" i="1"/>
  <c r="F17" i="1" s="1"/>
  <c r="C17" i="1"/>
  <c r="Q294" i="1"/>
  <c r="K296" i="1"/>
  <c r="Q296" i="1"/>
  <c r="K297" i="1"/>
  <c r="Q297" i="1"/>
  <c r="K238" i="1"/>
  <c r="Q238" i="1"/>
  <c r="Q292" i="1"/>
  <c r="J282" i="1"/>
  <c r="Q282" i="1"/>
  <c r="K280" i="1"/>
  <c r="Q280" i="1"/>
  <c r="K281" i="1"/>
  <c r="Q281" i="1"/>
  <c r="J289" i="1"/>
  <c r="Q289" i="1"/>
  <c r="J291" i="1"/>
  <c r="Q291" i="1"/>
  <c r="Q81" i="1"/>
  <c r="Q182" i="1"/>
  <c r="J182" i="1"/>
  <c r="Q161" i="1"/>
  <c r="J161" i="1"/>
  <c r="Q151" i="1"/>
  <c r="I151" i="1"/>
  <c r="Q143" i="1"/>
  <c r="I143" i="1"/>
  <c r="Q122" i="1"/>
  <c r="I122" i="1"/>
  <c r="Q118" i="1"/>
  <c r="I118" i="1"/>
  <c r="Q86" i="1"/>
  <c r="I86" i="1"/>
  <c r="Q85" i="1"/>
  <c r="I85" i="1"/>
  <c r="Q76" i="1"/>
  <c r="I76" i="1"/>
  <c r="Q75" i="1"/>
  <c r="I75" i="1"/>
  <c r="Q74" i="1"/>
  <c r="I74" i="1"/>
  <c r="Q73" i="1"/>
  <c r="I73" i="1"/>
  <c r="Q72" i="1"/>
  <c r="I72" i="1"/>
  <c r="Q71" i="1"/>
  <c r="I71" i="1"/>
  <c r="Q70" i="1"/>
  <c r="I70" i="1"/>
  <c r="Q68" i="1"/>
  <c r="I68" i="1"/>
  <c r="Q65" i="1"/>
  <c r="I65" i="1"/>
  <c r="Q63" i="1"/>
  <c r="I63" i="1"/>
  <c r="Q62" i="1"/>
  <c r="I62" i="1"/>
  <c r="Q61" i="1"/>
  <c r="I61" i="1"/>
  <c r="Q52" i="1"/>
  <c r="I52" i="1"/>
  <c r="Q277" i="1"/>
  <c r="J277" i="1"/>
  <c r="Q253" i="1"/>
  <c r="Q254" i="1"/>
  <c r="J254" i="1"/>
  <c r="J253" i="1"/>
  <c r="I208" i="1"/>
  <c r="I207" i="1"/>
  <c r="I181" i="1"/>
  <c r="I185" i="1"/>
  <c r="I186" i="1"/>
  <c r="I187" i="1"/>
  <c r="I195" i="1"/>
  <c r="I196" i="1"/>
  <c r="I197" i="1"/>
  <c r="I198" i="1"/>
  <c r="I199" i="1"/>
  <c r="I205" i="1"/>
  <c r="I217" i="1"/>
  <c r="I224" i="1"/>
  <c r="I227" i="1"/>
  <c r="I230" i="1"/>
  <c r="I231" i="1"/>
  <c r="I232" i="1"/>
  <c r="I233" i="1"/>
  <c r="I234" i="1"/>
  <c r="I235" i="1"/>
  <c r="I88" i="1"/>
  <c r="I91" i="1"/>
  <c r="I93" i="1"/>
  <c r="I98" i="1"/>
  <c r="I99" i="1"/>
  <c r="I100" i="1"/>
  <c r="I103" i="1"/>
  <c r="I104" i="1"/>
  <c r="I105" i="1"/>
  <c r="I106" i="1"/>
  <c r="I220" i="1"/>
  <c r="J229" i="1"/>
  <c r="I119" i="1"/>
  <c r="I120" i="1"/>
  <c r="I121" i="1"/>
  <c r="I126" i="1"/>
  <c r="I129" i="1"/>
  <c r="I130" i="1"/>
  <c r="I138" i="1"/>
  <c r="I140" i="1"/>
  <c r="I144" i="1"/>
  <c r="I108" i="1"/>
  <c r="I109" i="1"/>
  <c r="I169" i="1"/>
  <c r="I172" i="1"/>
  <c r="I113" i="1"/>
  <c r="I209" i="1"/>
  <c r="I211" i="1"/>
  <c r="I212" i="1"/>
  <c r="I213" i="1"/>
  <c r="I214" i="1"/>
  <c r="I178" i="1"/>
  <c r="I190" i="1"/>
  <c r="I191" i="1"/>
  <c r="I192" i="1"/>
  <c r="I203" i="1"/>
  <c r="I204" i="1"/>
  <c r="I206" i="1"/>
  <c r="I219" i="1"/>
  <c r="I160" i="1"/>
  <c r="I164" i="1"/>
  <c r="I167" i="1"/>
  <c r="I168" i="1"/>
  <c r="I174" i="1"/>
  <c r="I177" i="1"/>
  <c r="I179" i="1"/>
  <c r="I87" i="1"/>
  <c r="Q87" i="1"/>
  <c r="Q88" i="1"/>
  <c r="Q91" i="1"/>
  <c r="Q93" i="1"/>
  <c r="Q94" i="1"/>
  <c r="Q98" i="1"/>
  <c r="Q99" i="1"/>
  <c r="Q100" i="1"/>
  <c r="Q103" i="1"/>
  <c r="Q104" i="1"/>
  <c r="Q105" i="1"/>
  <c r="Q106" i="1"/>
  <c r="Q108" i="1"/>
  <c r="Q109" i="1"/>
  <c r="Q110" i="1"/>
  <c r="Q112" i="1"/>
  <c r="Q113" i="1"/>
  <c r="Q119" i="1"/>
  <c r="Q120" i="1"/>
  <c r="Q121" i="1"/>
  <c r="Q123" i="1"/>
  <c r="Q126" i="1"/>
  <c r="Q127" i="1"/>
  <c r="Q129" i="1"/>
  <c r="Q130" i="1"/>
  <c r="Q133" i="1"/>
  <c r="Q136" i="1"/>
  <c r="Q138" i="1"/>
  <c r="Q140" i="1"/>
  <c r="Q144" i="1"/>
  <c r="Q155" i="1"/>
  <c r="Q159" i="1"/>
  <c r="Q160" i="1"/>
  <c r="Q164" i="1"/>
  <c r="Q167" i="1"/>
  <c r="Q168" i="1"/>
  <c r="Q169" i="1"/>
  <c r="Q171" i="1"/>
  <c r="Q172" i="1"/>
  <c r="Q174" i="1"/>
  <c r="Q177" i="1"/>
  <c r="Q178" i="1"/>
  <c r="Q179" i="1"/>
  <c r="Q181" i="1"/>
  <c r="Q185" i="1"/>
  <c r="Q186" i="1"/>
  <c r="Q187" i="1"/>
  <c r="Q190" i="1"/>
  <c r="Q191" i="1"/>
  <c r="Q192" i="1"/>
  <c r="Q195" i="1"/>
  <c r="Q196" i="1"/>
  <c r="Q197" i="1"/>
  <c r="Q198" i="1"/>
  <c r="Q199" i="1"/>
  <c r="Q203" i="1"/>
  <c r="Q204" i="1"/>
  <c r="Q205" i="1"/>
  <c r="Q206" i="1"/>
  <c r="Q207" i="1"/>
  <c r="Q208" i="1"/>
  <c r="Q209" i="1"/>
  <c r="Q211" i="1"/>
  <c r="Q212" i="1"/>
  <c r="Q213" i="1"/>
  <c r="Q214" i="1"/>
  <c r="Q217" i="1"/>
  <c r="Q219" i="1"/>
  <c r="Q220" i="1"/>
  <c r="Q223" i="1"/>
  <c r="Q224" i="1"/>
  <c r="Q225" i="1"/>
  <c r="Q227" i="1"/>
  <c r="Q229" i="1"/>
  <c r="Q230" i="1"/>
  <c r="Q231" i="1"/>
  <c r="Q232" i="1"/>
  <c r="Q233" i="1"/>
  <c r="Q234" i="1"/>
  <c r="Q235" i="1"/>
  <c r="Q256" i="1"/>
  <c r="Q142" i="1"/>
  <c r="Q145" i="1"/>
  <c r="Q147" i="1"/>
  <c r="Q148" i="1"/>
  <c r="Q149" i="1"/>
  <c r="Q150" i="1"/>
  <c r="Q152" i="1"/>
  <c r="Q153" i="1"/>
  <c r="Q154" i="1"/>
  <c r="Q157" i="1"/>
  <c r="Q158" i="1"/>
  <c r="Q162" i="1"/>
  <c r="Q163" i="1"/>
  <c r="Q165" i="1"/>
  <c r="Q166" i="1"/>
  <c r="Q170" i="1"/>
  <c r="Q173" i="1"/>
  <c r="Q176" i="1"/>
  <c r="Q180" i="1"/>
  <c r="Q183" i="1"/>
  <c r="Q184" i="1"/>
  <c r="Q188" i="1"/>
  <c r="Q189" i="1"/>
  <c r="Q193" i="1"/>
  <c r="Q200" i="1"/>
  <c r="Q201" i="1"/>
  <c r="Q202" i="1"/>
  <c r="Q210" i="1"/>
  <c r="Q215" i="1"/>
  <c r="Q216" i="1"/>
  <c r="Q218" i="1"/>
  <c r="Q221" i="1"/>
  <c r="Q222" i="1"/>
  <c r="Q226" i="1"/>
  <c r="I145" i="1"/>
  <c r="I148" i="1"/>
  <c r="I149" i="1"/>
  <c r="I150" i="1"/>
  <c r="I152" i="1"/>
  <c r="I153" i="1"/>
  <c r="I157" i="1"/>
  <c r="I158" i="1"/>
  <c r="I162" i="1"/>
  <c r="I163" i="1"/>
  <c r="I165" i="1"/>
  <c r="I166" i="1"/>
  <c r="I170" i="1"/>
  <c r="I173" i="1"/>
  <c r="I176" i="1"/>
  <c r="I180" i="1"/>
  <c r="I183" i="1"/>
  <c r="I184" i="1"/>
  <c r="I188" i="1"/>
  <c r="I189" i="1"/>
  <c r="I193" i="1"/>
  <c r="I200" i="1"/>
  <c r="I201" i="1"/>
  <c r="I202" i="1"/>
  <c r="I210" i="1"/>
  <c r="I216" i="1"/>
  <c r="I218" i="1"/>
  <c r="I221" i="1"/>
  <c r="I222" i="1"/>
  <c r="I226" i="1"/>
  <c r="I142" i="1"/>
  <c r="Q270" i="1"/>
  <c r="Q237" i="1"/>
  <c r="K237" i="1"/>
  <c r="K270" i="1"/>
  <c r="H53" i="1"/>
  <c r="Q53" i="1"/>
  <c r="E83" i="1"/>
  <c r="J83" i="1"/>
  <c r="Q83" i="1"/>
  <c r="E90" i="1"/>
  <c r="J90" i="1"/>
  <c r="Q90" i="1"/>
  <c r="E101" i="1"/>
  <c r="J101" i="1"/>
  <c r="Q101" i="1"/>
  <c r="E107" i="1"/>
  <c r="J107" i="1"/>
  <c r="Q107" i="1"/>
  <c r="E115" i="1"/>
  <c r="J115" i="1"/>
  <c r="Q115" i="1"/>
  <c r="E124" i="1"/>
  <c r="J124" i="1"/>
  <c r="Q124" i="1"/>
  <c r="E134" i="1"/>
  <c r="J134" i="1"/>
  <c r="Q134" i="1"/>
  <c r="J146" i="1"/>
  <c r="Q146" i="1"/>
  <c r="J156" i="1"/>
  <c r="Q156" i="1"/>
  <c r="J194" i="1"/>
  <c r="Q194" i="1"/>
  <c r="J262" i="1"/>
  <c r="Q262" i="1"/>
  <c r="L264" i="1"/>
  <c r="Q264" i="1"/>
  <c r="L267" i="1"/>
  <c r="Q267" i="1"/>
  <c r="E49" i="3"/>
  <c r="E536" i="3"/>
  <c r="E808" i="3"/>
  <c r="E72" i="3"/>
  <c r="C12" i="1"/>
  <c r="C11" i="1"/>
  <c r="E188" i="3" l="1"/>
  <c r="E68" i="3"/>
  <c r="E256" i="3"/>
  <c r="E269" i="3"/>
  <c r="E495" i="3"/>
  <c r="E538" i="3"/>
  <c r="E546" i="3"/>
  <c r="E641" i="3"/>
  <c r="E435" i="3"/>
  <c r="E467" i="3"/>
  <c r="E328" i="3"/>
  <c r="E359" i="3"/>
  <c r="E626" i="3"/>
  <c r="E157" i="3"/>
  <c r="E397" i="3"/>
  <c r="E484" i="3"/>
  <c r="E203" i="3"/>
  <c r="E54" i="3"/>
  <c r="E283" i="3"/>
  <c r="E424" i="3"/>
  <c r="E518" i="3"/>
  <c r="E534" i="3"/>
  <c r="E679" i="3"/>
  <c r="E711" i="3"/>
  <c r="E136" i="3"/>
  <c r="E294" i="3"/>
  <c r="E355" i="3"/>
  <c r="E371" i="3"/>
  <c r="E474" i="3"/>
  <c r="E513" i="3"/>
  <c r="O928" i="1"/>
  <c r="O927" i="1"/>
  <c r="O926" i="1"/>
  <c r="O930" i="1"/>
  <c r="O929" i="1"/>
  <c r="O556" i="1"/>
  <c r="O492" i="1"/>
  <c r="O482" i="1"/>
  <c r="O390" i="1"/>
  <c r="O190" i="1"/>
  <c r="O36" i="1"/>
  <c r="O591" i="1"/>
  <c r="O247" i="1"/>
  <c r="O611" i="1"/>
  <c r="O772" i="1"/>
  <c r="O220" i="1"/>
  <c r="O896" i="1"/>
  <c r="O561" i="1"/>
  <c r="O511" i="1"/>
  <c r="O273" i="1"/>
  <c r="O541" i="1"/>
  <c r="O223" i="1"/>
  <c r="O349" i="1"/>
  <c r="O458" i="1"/>
  <c r="O782" i="1"/>
  <c r="O196" i="1"/>
  <c r="O490" i="1"/>
  <c r="O308" i="1"/>
  <c r="O781" i="1"/>
  <c r="O312" i="1"/>
  <c r="O267" i="1"/>
  <c r="O450" i="1"/>
  <c r="O621" i="1"/>
  <c r="O573" i="1"/>
  <c r="O456" i="1"/>
  <c r="O265" i="1"/>
  <c r="O766" i="1"/>
  <c r="O138" i="1"/>
  <c r="O848" i="1"/>
  <c r="O463" i="1"/>
  <c r="O524" i="1"/>
  <c r="O149" i="1"/>
  <c r="O447" i="1"/>
  <c r="O106" i="1"/>
  <c r="O905" i="1"/>
  <c r="O331" i="1"/>
  <c r="O596" i="1"/>
  <c r="O175" i="1"/>
  <c r="O616" i="1"/>
  <c r="O29" i="1"/>
  <c r="O383" i="1"/>
  <c r="O240" i="1"/>
  <c r="O749" i="1"/>
  <c r="O547" i="1"/>
  <c r="O662" i="1"/>
  <c r="O516" i="1"/>
  <c r="O284" i="1"/>
  <c r="O229" i="1"/>
  <c r="O330" i="1"/>
  <c r="O249" i="1"/>
  <c r="O513" i="1"/>
  <c r="O597" i="1"/>
  <c r="O847" i="1"/>
  <c r="O741" i="1"/>
  <c r="O255" i="1"/>
  <c r="O891" i="1"/>
  <c r="O870" i="1"/>
  <c r="O767" i="1"/>
  <c r="O412" i="1"/>
  <c r="O410" i="1"/>
  <c r="O589" i="1"/>
  <c r="O788" i="1"/>
  <c r="O186" i="1"/>
  <c r="O426" i="1"/>
  <c r="O582" i="1"/>
  <c r="O104" i="1"/>
  <c r="O660" i="1"/>
  <c r="O411" i="1"/>
  <c r="O738" i="1"/>
  <c r="O224" i="1"/>
  <c r="O301" i="1"/>
  <c r="O108" i="1"/>
  <c r="O345" i="1"/>
  <c r="O508" i="1"/>
  <c r="O677" i="1"/>
  <c r="O518" i="1"/>
  <c r="O743" i="1"/>
  <c r="O452" i="1"/>
  <c r="O695" i="1"/>
  <c r="O51" i="1"/>
  <c r="O259" i="1"/>
  <c r="O406" i="1"/>
  <c r="O233" i="1"/>
  <c r="O925" i="1"/>
  <c r="O566" i="1"/>
  <c r="O161" i="1"/>
  <c r="O550" i="1"/>
  <c r="O205" i="1"/>
  <c r="O433" i="1"/>
  <c r="O795" i="1"/>
  <c r="O916" i="1"/>
  <c r="O112" i="1"/>
  <c r="O638" i="1"/>
  <c r="O397" i="1"/>
  <c r="O319" i="1"/>
  <c r="O464" i="1"/>
  <c r="O765" i="1"/>
  <c r="O892" i="1"/>
  <c r="O868" i="1"/>
  <c r="O432" i="1"/>
  <c r="O327" i="1"/>
  <c r="O192" i="1"/>
  <c r="O809" i="1"/>
  <c r="O318" i="1"/>
  <c r="O792" i="1"/>
  <c r="O207" i="1"/>
  <c r="O109" i="1"/>
  <c r="O425" i="1"/>
  <c r="O770" i="1"/>
  <c r="O825" i="1"/>
  <c r="O528" i="1"/>
  <c r="O656" i="1"/>
  <c r="O246" i="1"/>
  <c r="O61" i="1"/>
  <c r="O710" i="1"/>
  <c r="O438" i="1"/>
  <c r="O281" i="1"/>
  <c r="O554" i="1"/>
  <c r="O228" i="1"/>
  <c r="O671" i="1"/>
  <c r="O634" i="1"/>
  <c r="O784" i="1"/>
  <c r="O476" i="1"/>
  <c r="O525" i="1"/>
  <c r="O755" i="1"/>
  <c r="O584" i="1"/>
  <c r="O650" i="1"/>
  <c r="O305" i="1"/>
  <c r="O360" i="1"/>
  <c r="O553" i="1"/>
  <c r="O635" i="1"/>
  <c r="O722" i="1"/>
  <c r="O344" i="1"/>
  <c r="O198" i="1"/>
  <c r="O323" i="1"/>
  <c r="O469" i="1"/>
  <c r="O842" i="1"/>
  <c r="O174" i="1"/>
  <c r="O787" i="1"/>
  <c r="O454" i="1"/>
  <c r="O745" i="1"/>
  <c r="O391" i="1"/>
  <c r="O470" i="1"/>
  <c r="O535" i="1"/>
  <c r="O117" i="1"/>
  <c r="O545" i="1"/>
  <c r="O87" i="1"/>
  <c r="O107" i="1"/>
  <c r="O21" i="1"/>
  <c r="O802" i="1"/>
  <c r="O199" i="1"/>
  <c r="O778" i="1"/>
  <c r="O189" i="1"/>
  <c r="O82" i="1"/>
  <c r="O914" i="1"/>
  <c r="O72" i="1"/>
  <c r="O219" i="1"/>
  <c r="O579" i="1"/>
  <c r="O501" i="1"/>
  <c r="O711" i="1"/>
  <c r="O261" i="1"/>
  <c r="O880" i="1"/>
  <c r="O44" i="1"/>
  <c r="O841" i="1"/>
  <c r="O645" i="1"/>
  <c r="O441" i="1"/>
  <c r="O96" i="1"/>
  <c r="O851" i="1"/>
  <c r="O719" i="1"/>
  <c r="O487" i="1"/>
  <c r="O855" i="1"/>
  <c r="O754" i="1"/>
  <c r="O217" i="1"/>
  <c r="O31" i="1"/>
  <c r="O648" i="1"/>
  <c r="O789" i="1"/>
  <c r="O862" i="1"/>
  <c r="O785" i="1"/>
  <c r="O58" i="1"/>
  <c r="O699" i="1"/>
  <c r="O64" i="1"/>
  <c r="O489" i="1"/>
  <c r="O133" i="1"/>
  <c r="O334" i="1"/>
  <c r="O35" i="1"/>
  <c r="O856" i="1"/>
  <c r="O197" i="1"/>
  <c r="O587" i="1"/>
  <c r="O283" i="1"/>
  <c r="O418" i="1"/>
  <c r="O256" i="1"/>
  <c r="O195" i="1"/>
  <c r="O297" i="1"/>
  <c r="O26" i="1"/>
  <c r="O378" i="1"/>
  <c r="O370" i="1"/>
  <c r="O574" i="1"/>
  <c r="O478" i="1"/>
  <c r="O657" i="1"/>
  <c r="O125" i="1"/>
  <c r="O363" i="1"/>
  <c r="O420" i="1"/>
  <c r="O824" i="1"/>
  <c r="O816" i="1"/>
  <c r="O686" i="1"/>
  <c r="O486" i="1"/>
  <c r="O774" i="1"/>
  <c r="O843" i="1"/>
  <c r="O806" i="1"/>
  <c r="O624" i="1"/>
  <c r="O381" i="1"/>
  <c r="O565" i="1"/>
  <c r="O313" i="1"/>
  <c r="O849" i="1"/>
  <c r="O385" i="1"/>
  <c r="O783" i="1"/>
  <c r="O248" i="1"/>
  <c r="O204" i="1"/>
  <c r="O571" i="1"/>
  <c r="O91" i="1"/>
  <c r="O355" i="1"/>
  <c r="O793" i="1"/>
  <c r="O494" i="1"/>
  <c r="O569" i="1"/>
  <c r="O347" i="1"/>
  <c r="O643" i="1"/>
  <c r="O857" i="1"/>
  <c r="O45" i="1"/>
  <c r="O771" i="1"/>
  <c r="O421" i="1"/>
  <c r="O704" i="1"/>
  <c r="O277" i="1"/>
  <c r="O43" i="1"/>
  <c r="O499" i="1"/>
  <c r="O701" i="1"/>
  <c r="O901" i="1"/>
  <c r="O77" i="1"/>
  <c r="O705" i="1"/>
  <c r="O111" i="1"/>
  <c r="O919" i="1"/>
  <c r="O367" i="1"/>
  <c r="O760" i="1"/>
  <c r="O798" i="1"/>
  <c r="O909" i="1"/>
  <c r="O537" i="1"/>
  <c r="O98" i="1"/>
  <c r="O845" i="1"/>
  <c r="O684" i="1"/>
  <c r="O581" i="1"/>
  <c r="O619" i="1"/>
  <c r="O146" i="1"/>
  <c r="O526" i="1"/>
  <c r="O434" i="1"/>
  <c r="O113" i="1"/>
  <c r="O718" i="1"/>
  <c r="O212" i="1"/>
  <c r="O131" i="1"/>
  <c r="O646" i="1"/>
  <c r="O791" i="1"/>
  <c r="O871" i="1"/>
  <c r="O417" i="1"/>
  <c r="O274" i="1"/>
  <c r="O427" i="1"/>
  <c r="O361" i="1"/>
  <c r="O446" i="1"/>
  <c r="O253" i="1"/>
  <c r="O169" i="1"/>
  <c r="O899" i="1"/>
  <c r="O63" i="1"/>
  <c r="O614" i="1"/>
  <c r="O393" i="1"/>
  <c r="O920" i="1"/>
  <c r="O455" i="1"/>
  <c r="O237" i="1"/>
  <c r="O280" i="1"/>
  <c r="O505" i="1"/>
  <c r="O415" i="1"/>
  <c r="O372" i="1"/>
  <c r="O736" i="1"/>
  <c r="O805" i="1"/>
  <c r="O839" i="1"/>
  <c r="O873" i="1"/>
  <c r="O353" i="1"/>
  <c r="O399" i="1"/>
  <c r="O471" i="1"/>
  <c r="O799" i="1"/>
  <c r="O690" i="1"/>
  <c r="O828" i="1"/>
  <c r="O150" i="1"/>
  <c r="O647" i="1"/>
  <c r="O640" i="1"/>
  <c r="O40" i="1"/>
  <c r="O548" i="1"/>
  <c r="O902" i="1"/>
  <c r="O633" i="1"/>
  <c r="O221" i="1"/>
  <c r="O41" i="1"/>
  <c r="O333" i="1"/>
  <c r="O559" i="1"/>
  <c r="O213" i="1"/>
  <c r="O523" i="1"/>
  <c r="O396" i="1"/>
  <c r="O853" i="1"/>
  <c r="O358" i="1"/>
  <c r="O52" i="1"/>
  <c r="O651" i="1"/>
  <c r="O814" i="1"/>
  <c r="O746" i="1"/>
  <c r="O242" i="1"/>
  <c r="O114" i="1"/>
  <c r="O887" i="1"/>
  <c r="O768" i="1"/>
  <c r="O294" i="1"/>
  <c r="O474" i="1"/>
  <c r="O549" i="1"/>
  <c r="O830" i="1"/>
  <c r="O53" i="1"/>
  <c r="O429" i="1"/>
  <c r="O24" i="1"/>
  <c r="O904" i="1"/>
  <c r="O921" i="1"/>
  <c r="O408" i="1"/>
  <c r="O670" i="1"/>
  <c r="O364" i="1"/>
  <c r="O658" i="1"/>
  <c r="O493" i="1"/>
  <c r="O551" i="1"/>
  <c r="O350" i="1"/>
  <c r="O504" i="1"/>
  <c r="O637" i="1"/>
  <c r="O81" i="1"/>
  <c r="O720" i="1"/>
  <c r="O71" i="1"/>
  <c r="O451" i="1"/>
  <c r="O250" i="1"/>
  <c r="O70" i="1"/>
  <c r="O654" i="1"/>
  <c r="O293" i="1"/>
  <c r="O698" i="1"/>
  <c r="O191" i="1"/>
  <c r="O697" i="1"/>
  <c r="O37" i="1"/>
  <c r="O866" i="1"/>
  <c r="O172" i="1"/>
  <c r="O65" i="1"/>
  <c r="O145" i="1"/>
  <c r="O398" i="1"/>
  <c r="O858" i="1"/>
  <c r="O709" i="1"/>
  <c r="O854" i="1"/>
  <c r="O819" i="1"/>
  <c r="O586" i="1"/>
  <c r="O731" i="1"/>
  <c r="O316" i="1"/>
  <c r="O362" i="1"/>
  <c r="O459" i="1"/>
  <c r="O436" i="1"/>
  <c r="O121" i="1"/>
  <c r="O286" i="1"/>
  <c r="O894" i="1"/>
  <c r="O73" i="1"/>
  <c r="O628" i="1"/>
  <c r="O483" i="1"/>
  <c r="O607" i="1"/>
  <c r="O210" i="1"/>
  <c r="O85" i="1"/>
  <c r="O144" i="1"/>
  <c r="O135" i="1"/>
  <c r="O675" i="1"/>
  <c r="O852" i="1"/>
  <c r="O623" i="1"/>
  <c r="O726" i="1"/>
  <c r="O801" i="1"/>
  <c r="O276" i="1"/>
  <c r="O317" i="1"/>
  <c r="O708" i="1"/>
  <c r="O922" i="1"/>
  <c r="O477" i="1"/>
  <c r="O93" i="1"/>
  <c r="O846" i="1"/>
  <c r="O158" i="1"/>
  <c r="O351" i="1"/>
  <c r="O723" i="1"/>
  <c r="O863" i="1"/>
  <c r="O837" i="1"/>
  <c r="O514" i="1"/>
  <c r="O752" i="1"/>
  <c r="O448" i="1"/>
  <c r="O875" i="1"/>
  <c r="O56" i="1"/>
  <c r="O818" i="1"/>
  <c r="O127" i="1"/>
  <c r="O166" i="1"/>
  <c r="O326" i="1"/>
  <c r="O314" i="1"/>
  <c r="O387" i="1"/>
  <c r="O673" i="1"/>
  <c r="O563" i="1"/>
  <c r="O409" i="1"/>
  <c r="O322" i="1"/>
  <c r="O357" i="1"/>
  <c r="O625" i="1"/>
  <c r="O717" i="1"/>
  <c r="O924" i="1"/>
  <c r="O365" i="1"/>
  <c r="O275" i="1"/>
  <c r="O382" i="1"/>
  <c r="O69" i="1"/>
  <c r="O123" i="1"/>
  <c r="O400" i="1"/>
  <c r="O160" i="1"/>
  <c r="O33" i="1"/>
  <c r="O609" i="1"/>
  <c r="O67" i="1"/>
  <c r="O497" i="1"/>
  <c r="O804" i="1"/>
  <c r="O588" i="1"/>
  <c r="O74" i="1"/>
  <c r="O200" i="1"/>
  <c r="O663" i="1"/>
  <c r="O533" i="1"/>
  <c r="O480" i="1"/>
  <c r="O47" i="1"/>
  <c r="O209" i="1"/>
  <c r="O653" i="1"/>
  <c r="O55" i="1"/>
  <c r="O148" i="1"/>
  <c r="O475" i="1"/>
  <c r="O142" i="1"/>
  <c r="O655" i="1"/>
  <c r="O509" i="1"/>
  <c r="O536" i="1"/>
  <c r="O268" i="1"/>
  <c r="O457" i="1"/>
  <c r="O342" i="1"/>
  <c r="O829" i="1"/>
  <c r="O889" i="1"/>
  <c r="O369" i="1"/>
  <c r="O840" i="1"/>
  <c r="O180" i="1"/>
  <c r="O467" i="1"/>
  <c r="O481" i="1"/>
  <c r="O703" i="1"/>
  <c r="O251" i="1"/>
  <c r="O152" i="1"/>
  <c r="O105" i="1"/>
  <c r="O510" i="1"/>
  <c r="O567" i="1"/>
  <c r="O757" i="1"/>
  <c r="O495" i="1"/>
  <c r="O122" i="1"/>
  <c r="O300" i="1"/>
  <c r="O794" i="1"/>
  <c r="O222" i="1"/>
  <c r="O836" i="1"/>
  <c r="O337" i="1"/>
  <c r="O167" i="1"/>
  <c r="O519" i="1"/>
  <c r="O139" i="1"/>
  <c r="O900" i="1"/>
  <c r="O608" i="1"/>
  <c r="O786" i="1"/>
  <c r="O128" i="1"/>
  <c r="O435" i="1"/>
  <c r="O178" i="1"/>
  <c r="O683" i="1"/>
  <c r="O203" i="1"/>
  <c r="O865" i="1"/>
  <c r="O257" i="1"/>
  <c r="O542" i="1"/>
  <c r="O30" i="1"/>
  <c r="O716" i="1"/>
  <c r="O137" i="1"/>
  <c r="O27" i="1"/>
  <c r="O306" i="1"/>
  <c r="O341" i="1"/>
  <c r="O606" i="1"/>
  <c r="O599" i="1"/>
  <c r="O534" i="1"/>
  <c r="O443" i="1"/>
  <c r="O834" i="1"/>
  <c r="O134" i="1"/>
  <c r="O129" i="1"/>
  <c r="O903" i="1"/>
  <c r="O734" i="1"/>
  <c r="O182" i="1"/>
  <c r="O665" i="1"/>
  <c r="O506" i="1"/>
  <c r="O188" i="1"/>
  <c r="O724" i="1"/>
  <c r="O271" i="1"/>
  <c r="O672" i="1"/>
  <c r="O546" i="1"/>
  <c r="O185" i="1"/>
  <c r="O732" i="1"/>
  <c r="O310" i="1"/>
  <c r="O884" i="1"/>
  <c r="O157" i="1"/>
  <c r="O666" i="1"/>
  <c r="O194" i="1"/>
  <c r="O740" i="1"/>
  <c r="O773" i="1"/>
  <c r="O803" i="1"/>
  <c r="O776" i="1"/>
  <c r="O678" i="1"/>
  <c r="O241" i="1"/>
  <c r="O682" i="1"/>
  <c r="O908" i="1"/>
  <c r="O143" i="1"/>
  <c r="O165" i="1"/>
  <c r="O753" i="1"/>
  <c r="O503" i="1"/>
  <c r="O119" i="1"/>
  <c r="O460" i="1"/>
  <c r="O405" i="1"/>
  <c r="O878" i="1"/>
  <c r="O214" i="1"/>
  <c r="O539" i="1"/>
  <c r="O564" i="1"/>
  <c r="O693" i="1"/>
  <c r="O338" i="1"/>
  <c r="C15" i="1"/>
  <c r="O295" i="1"/>
  <c r="O706" i="1"/>
  <c r="O742" i="1"/>
  <c r="O461" i="1"/>
  <c r="O763" i="1"/>
  <c r="O321" i="1"/>
  <c r="O359" i="1"/>
  <c r="O389" i="1"/>
  <c r="O751" i="1"/>
  <c r="O585" i="1"/>
  <c r="O844" i="1"/>
  <c r="O872" i="1"/>
  <c r="O612" i="1"/>
  <c r="O245" i="1"/>
  <c r="O864" i="1"/>
  <c r="O124" i="1"/>
  <c r="O780" i="1"/>
  <c r="O419" i="1"/>
  <c r="O80" i="1"/>
  <c r="O48" i="1"/>
  <c r="O747" i="1"/>
  <c r="O877" i="1"/>
  <c r="O915" i="1"/>
  <c r="O262" i="1"/>
  <c r="O867" i="1"/>
  <c r="O821" i="1"/>
  <c r="O578" i="1"/>
  <c r="O687" i="1"/>
  <c r="O183" i="1"/>
  <c r="O895" i="1"/>
  <c r="O39" i="1"/>
  <c r="O555" i="1"/>
  <c r="O577" i="1"/>
  <c r="O615" i="1"/>
  <c r="O498" i="1"/>
  <c r="O343" i="1"/>
  <c r="O538" i="1"/>
  <c r="O576" i="1"/>
  <c r="O23" i="1"/>
  <c r="O629" i="1"/>
  <c r="O890" i="1"/>
  <c r="O282" i="1"/>
  <c r="O151" i="1"/>
  <c r="O627" i="1"/>
  <c r="O49" i="1"/>
  <c r="O239" i="1"/>
  <c r="O193" i="1"/>
  <c r="O110" i="1"/>
  <c r="O812" i="1"/>
  <c r="O679" i="1"/>
  <c r="O605" i="1"/>
  <c r="O491" i="1"/>
  <c r="O570" i="1"/>
  <c r="O826" i="1"/>
  <c r="O562" i="1"/>
  <c r="O170" i="1"/>
  <c r="O515" i="1"/>
  <c r="O290" i="1"/>
  <c r="O66" i="1"/>
  <c r="O244" i="1"/>
  <c r="O462" i="1"/>
  <c r="O46" i="1"/>
  <c r="O287" i="1"/>
  <c r="O694" i="1"/>
  <c r="O414" i="1"/>
  <c r="O384" i="1"/>
  <c r="O177" i="1"/>
  <c r="O823" i="1"/>
  <c r="O507" i="1"/>
  <c r="O154" i="1"/>
  <c r="O402" i="1"/>
  <c r="O796" i="1"/>
  <c r="O552" i="1"/>
  <c r="O669" i="1"/>
  <c r="O79" i="1"/>
  <c r="O558" i="1"/>
  <c r="O613" i="1"/>
  <c r="O453" i="1"/>
  <c r="O336" i="1"/>
  <c r="O54" i="1"/>
  <c r="O592" i="1"/>
  <c r="O187" i="1"/>
  <c r="O484" i="1"/>
  <c r="O810" i="1"/>
  <c r="O465" i="1"/>
  <c r="O120" i="1"/>
  <c r="O762" i="1"/>
  <c r="O428" i="1"/>
  <c r="O557" i="1"/>
  <c r="O270" i="1"/>
  <c r="O401" i="1"/>
  <c r="O340" i="1"/>
  <c r="O118" i="1"/>
  <c r="O680" i="1"/>
  <c r="O568" i="1"/>
  <c r="O893" i="1"/>
  <c r="O832" i="1"/>
  <c r="O777" i="1"/>
  <c r="O911" i="1"/>
  <c r="O721" i="1"/>
  <c r="O639" i="1"/>
  <c r="O702" i="1"/>
  <c r="O869" i="1"/>
  <c r="O912" i="1"/>
  <c r="O600" i="1"/>
  <c r="O376" i="1"/>
  <c r="O50" i="1"/>
  <c r="O86" i="1"/>
  <c r="O84" i="1"/>
  <c r="O38" i="1"/>
  <c r="O790" i="1"/>
  <c r="O664" i="1"/>
  <c r="O667" i="1"/>
  <c r="O76" i="1"/>
  <c r="O622" i="1"/>
  <c r="O377" i="1"/>
  <c r="O260" i="1"/>
  <c r="O876" i="1"/>
  <c r="O449" i="1"/>
  <c r="O348" i="1"/>
  <c r="O423" i="1"/>
  <c r="O598" i="1"/>
  <c r="O681" i="1"/>
  <c r="O171" i="1"/>
  <c r="O631" i="1"/>
  <c r="O202" i="1"/>
  <c r="O83" i="1"/>
  <c r="O833" i="1"/>
  <c r="O329" i="1"/>
  <c r="O512" i="1"/>
  <c r="O730" i="1"/>
  <c r="O403" i="1"/>
  <c r="O226" i="1"/>
  <c r="O130" i="1"/>
  <c r="O737" i="1"/>
  <c r="O141" i="1"/>
  <c r="O354" i="1"/>
  <c r="O602" i="1"/>
  <c r="O126" i="1"/>
  <c r="O775" i="1"/>
  <c r="O714" i="1"/>
  <c r="O601" i="1"/>
  <c r="O603" i="1"/>
  <c r="O100" i="1"/>
  <c r="O898" i="1"/>
  <c r="O78" i="1"/>
  <c r="O838" i="1"/>
  <c r="O575" i="1"/>
  <c r="O90" i="1"/>
  <c r="O62" i="1"/>
  <c r="O225" i="1"/>
  <c r="O252" i="1"/>
  <c r="O500" i="1"/>
  <c r="O759" i="1"/>
  <c r="O691" i="1"/>
  <c r="O92" i="1"/>
  <c r="O211" i="1"/>
  <c r="O439" i="1"/>
  <c r="O674" i="1"/>
  <c r="O620" i="1"/>
  <c r="O371" i="1"/>
  <c r="O302" i="1"/>
  <c r="O159" i="1"/>
  <c r="O649" i="1"/>
  <c r="O140" i="1"/>
  <c r="O407" i="1"/>
  <c r="O238" i="1"/>
  <c r="O392" i="1"/>
  <c r="O617" i="1"/>
  <c r="O116" i="1"/>
  <c r="O264" i="1"/>
  <c r="O440" i="1"/>
  <c r="O630" i="1"/>
  <c r="O879" i="1"/>
  <c r="O642" i="1"/>
  <c r="O835" i="1"/>
  <c r="O88" i="1"/>
  <c r="O618" i="1"/>
  <c r="O811" i="1"/>
  <c r="O713" i="1"/>
  <c r="O258" i="1"/>
  <c r="O296" i="1"/>
  <c r="O530" i="1"/>
  <c r="O560" i="1"/>
  <c r="O59" i="1"/>
  <c r="O176" i="1"/>
  <c r="O156" i="1"/>
  <c r="O184" i="1"/>
  <c r="O75" i="1"/>
  <c r="O531" i="1"/>
  <c r="O232" i="1"/>
  <c r="O309" i="1"/>
  <c r="O57" i="1"/>
  <c r="O147" i="1"/>
  <c r="O99" i="1"/>
  <c r="O373" i="1"/>
  <c r="O727" i="1"/>
  <c r="O163" i="1"/>
  <c r="O604" i="1"/>
  <c r="O466" i="1"/>
  <c r="O532" i="1"/>
  <c r="O285" i="1"/>
  <c r="O859" i="1"/>
  <c r="O544" i="1"/>
  <c r="O712" i="1"/>
  <c r="O339" i="1"/>
  <c r="O527" i="1"/>
  <c r="O583" i="1"/>
  <c r="O168" i="1"/>
  <c r="O289" i="1"/>
  <c r="O254" i="1"/>
  <c r="O572" i="1"/>
  <c r="O266" i="1"/>
  <c r="O910" i="1"/>
  <c r="O874" i="1"/>
  <c r="O610" i="1"/>
  <c r="O97" i="1"/>
  <c r="O445" i="1"/>
  <c r="O827" i="1"/>
  <c r="O315" i="1"/>
  <c r="O923" i="1"/>
  <c r="O380" i="1"/>
  <c r="O636" i="1"/>
  <c r="O860" i="1"/>
  <c r="O632" i="1"/>
  <c r="O132" i="1"/>
  <c r="O906" i="1"/>
  <c r="O529" i="1"/>
  <c r="O756" i="1"/>
  <c r="O103" i="1"/>
  <c r="O307" i="1"/>
  <c r="O101" i="1"/>
  <c r="O815" i="1"/>
  <c r="O227" i="1"/>
  <c r="O652" i="1"/>
  <c r="O395" i="1"/>
  <c r="O375" i="1"/>
  <c r="O692" i="1"/>
  <c r="O882" i="1"/>
  <c r="O861" i="1"/>
  <c r="O173" i="1"/>
  <c r="O231" i="1"/>
  <c r="O822" i="1"/>
  <c r="O278" i="1"/>
  <c r="O473" i="1"/>
  <c r="O580" i="1"/>
  <c r="O644" i="1"/>
  <c r="O32" i="1"/>
  <c r="O907" i="1"/>
  <c r="O431" i="1"/>
  <c r="O689" i="1"/>
  <c r="O685" i="1"/>
  <c r="O472" i="1"/>
  <c r="O298" i="1"/>
  <c r="O34" i="1"/>
  <c r="O236" i="1"/>
  <c r="O696" i="1"/>
  <c r="O230" i="1"/>
  <c r="O422" i="1"/>
  <c r="O94" i="1"/>
  <c r="O522" i="1"/>
  <c r="O324" i="1"/>
  <c r="O28" i="1"/>
  <c r="O543" i="1"/>
  <c r="O885" i="1"/>
  <c r="O661" i="1"/>
  <c r="O234" i="1"/>
  <c r="O136" i="1"/>
  <c r="O917" i="1"/>
  <c r="O468" i="1"/>
  <c r="O413" i="1"/>
  <c r="O540" i="1"/>
  <c r="O328" i="1"/>
  <c r="O95" i="1"/>
  <c r="O442" i="1"/>
  <c r="O430" i="1"/>
  <c r="O346" i="1"/>
  <c r="O728" i="1"/>
  <c r="O386" i="1"/>
  <c r="O272" i="1"/>
  <c r="O181" i="1"/>
  <c r="O758" i="1"/>
  <c r="O291" i="1"/>
  <c r="O42" i="1"/>
  <c r="O394" i="1"/>
  <c r="O918" i="1"/>
  <c r="O325" i="1"/>
  <c r="O201" i="1"/>
  <c r="O761" i="1"/>
  <c r="O332" i="1"/>
  <c r="O424" i="1"/>
  <c r="O502" i="1"/>
  <c r="O725" i="1"/>
  <c r="O235" i="1"/>
  <c r="O25" i="1"/>
  <c r="O269" i="1"/>
  <c r="O807" i="1"/>
  <c r="O659" i="1"/>
  <c r="O808" i="1"/>
  <c r="O626" i="1"/>
  <c r="O913" i="1"/>
  <c r="O594" i="1"/>
  <c r="O416" i="1"/>
  <c r="O593" i="1"/>
  <c r="O288" i="1"/>
  <c r="O404" i="1"/>
  <c r="O520" i="1"/>
  <c r="O304" i="1"/>
  <c r="O89" i="1"/>
  <c r="O668" i="1"/>
  <c r="O748" i="1"/>
  <c r="O488" i="1"/>
  <c r="O153" i="1"/>
  <c r="O292" i="1"/>
  <c r="O735" i="1"/>
  <c r="O379" i="1"/>
  <c r="O779" i="1"/>
  <c r="O800" i="1"/>
  <c r="O707" i="1"/>
  <c r="O729" i="1"/>
  <c r="O744" i="1"/>
  <c r="O164" i="1"/>
  <c r="O883" i="1"/>
  <c r="O206" i="1"/>
  <c r="O888" i="1"/>
  <c r="O335" i="1"/>
  <c r="O595" i="1"/>
  <c r="O368" i="1"/>
  <c r="O243" i="1"/>
  <c r="O352" i="1"/>
  <c r="O263" i="1"/>
  <c r="O676" i="1"/>
  <c r="O208" i="1"/>
  <c r="O155" i="1"/>
  <c r="O769" i="1"/>
  <c r="O162" i="1"/>
  <c r="O299" i="1"/>
  <c r="O700" i="1"/>
  <c r="O813" i="1"/>
  <c r="O496" i="1"/>
  <c r="O115" i="1"/>
  <c r="O320" i="1"/>
  <c r="O733" i="1"/>
  <c r="O886" i="1"/>
  <c r="O279" i="1"/>
  <c r="O102" i="1"/>
  <c r="O764" i="1"/>
  <c r="O311" i="1"/>
  <c r="O820" i="1"/>
  <c r="O850" i="1"/>
  <c r="O479" i="1"/>
  <c r="O22" i="1"/>
  <c r="O216" i="1"/>
  <c r="O356" i="1"/>
  <c r="O517" i="1"/>
  <c r="O179" i="1"/>
  <c r="O817" i="1"/>
  <c r="O68" i="1"/>
  <c r="O831" i="1"/>
  <c r="O590" i="1"/>
  <c r="O715" i="1"/>
  <c r="O218" i="1"/>
  <c r="O750" i="1"/>
  <c r="O739" i="1"/>
  <c r="O485" i="1"/>
  <c r="O366" i="1"/>
  <c r="O60" i="1"/>
  <c r="O374" i="1"/>
  <c r="O444" i="1"/>
  <c r="O641" i="1"/>
  <c r="O437" i="1"/>
  <c r="O881" i="1"/>
  <c r="O521" i="1"/>
  <c r="O215" i="1"/>
  <c r="O688" i="1"/>
  <c r="O897" i="1"/>
  <c r="O388" i="1"/>
  <c r="O303" i="1"/>
  <c r="O79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<sst xmlns="http://schemas.openxmlformats.org/spreadsheetml/2006/main" count="9328" uniqueCount="2896">
  <si>
    <t> 10.12.2012 10:00 </t>
  </si>
  <si>
    <t>8287</t>
  </si>
  <si>
    <t>2456274.09496 </t>
  </si>
  <si>
    <t> 12.12.2012 14:16 </t>
  </si>
  <si>
    <t>8288</t>
  </si>
  <si>
    <t>2456276.27306 </t>
  </si>
  <si>
    <t> 14.12.2012 18:33 </t>
  </si>
  <si>
    <t>8289</t>
  </si>
  <si>
    <t>2456278.45124 </t>
  </si>
  <si>
    <t> 16.12.2012 22:49 </t>
  </si>
  <si>
    <t>8290</t>
  </si>
  <si>
    <t>2456280.62939 </t>
  </si>
  <si>
    <t> 19.12.2012 03:06 </t>
  </si>
  <si>
    <t>8291</t>
  </si>
  <si>
    <t>2456282.80746 </t>
  </si>
  <si>
    <t> 21.12.2012 07:22 </t>
  </si>
  <si>
    <t>8292</t>
  </si>
  <si>
    <t> -0.00132 </t>
  </si>
  <si>
    <t>2456284.98561 </t>
  </si>
  <si>
    <t> 23.12.2012 11:39 </t>
  </si>
  <si>
    <t>8293</t>
  </si>
  <si>
    <t>2456287.16373 </t>
  </si>
  <si>
    <t> 25.12.2012 15:55 </t>
  </si>
  <si>
    <t>8294</t>
  </si>
  <si>
    <t> -0.00136 </t>
  </si>
  <si>
    <t>2456289.34193 </t>
  </si>
  <si>
    <t> 27.12.2012 20:12 </t>
  </si>
  <si>
    <t>8295</t>
  </si>
  <si>
    <t>2456291.52008 </t>
  </si>
  <si>
    <t> 30.12.2012 00:28 </t>
  </si>
  <si>
    <t>8296</t>
  </si>
  <si>
    <t>2456293.69826 </t>
  </si>
  <si>
    <t> 01.01.2013 04:45 </t>
  </si>
  <si>
    <t>8297</t>
  </si>
  <si>
    <t>2456295.87646 </t>
  </si>
  <si>
    <t> 03.01.2013 09:02 </t>
  </si>
  <si>
    <t>8298</t>
  </si>
  <si>
    <t>2456298.05464 </t>
  </si>
  <si>
    <t> 05.01.2013 13:18 </t>
  </si>
  <si>
    <t>8299</t>
  </si>
  <si>
    <t>2456300.23279 </t>
  </si>
  <si>
    <t> 07.01.2013 17:35 </t>
  </si>
  <si>
    <t>8300</t>
  </si>
  <si>
    <t>2456302.41098 </t>
  </si>
  <si>
    <t> 09.01.2013 21:51 </t>
  </si>
  <si>
    <t>8301</t>
  </si>
  <si>
    <t>2456306.76730 </t>
  </si>
  <si>
    <t> 14.01.2013 06:24 </t>
  </si>
  <si>
    <t>8303</t>
  </si>
  <si>
    <t>2456308.94545 </t>
  </si>
  <si>
    <t> 16.01.2013 10:41 </t>
  </si>
  <si>
    <t>8304</t>
  </si>
  <si>
    <t>2456322.01433 </t>
  </si>
  <si>
    <t> 29.01.2013 12:20 </t>
  </si>
  <si>
    <t>8310</t>
  </si>
  <si>
    <t>2456324.19246 </t>
  </si>
  <si>
    <t> 31.01.2013 16:37 </t>
  </si>
  <si>
    <t>8311</t>
  </si>
  <si>
    <t>2456326.37065 </t>
  </si>
  <si>
    <t> 02.02.2013 20:53 </t>
  </si>
  <si>
    <t>8312</t>
  </si>
  <si>
    <t>2456328.54883 </t>
  </si>
  <si>
    <t> 05.02.2013 01:10 </t>
  </si>
  <si>
    <t>8313</t>
  </si>
  <si>
    <t>2456330.72696 </t>
  </si>
  <si>
    <t> 07.02.2013 05:26 </t>
  </si>
  <si>
    <t>8314</t>
  </si>
  <si>
    <t>2456332.90509 </t>
  </si>
  <si>
    <t> 09.02.2013 09:43 </t>
  </si>
  <si>
    <t>8315</t>
  </si>
  <si>
    <t>2456335.08323 </t>
  </si>
  <si>
    <t> 11.02.2013 13:59 </t>
  </si>
  <si>
    <t>8316</t>
  </si>
  <si>
    <t>2456337.26137 </t>
  </si>
  <si>
    <t> 13.02.2013 18:16 </t>
  </si>
  <si>
    <t>8317</t>
  </si>
  <si>
    <t>2456339.43956 </t>
  </si>
  <si>
    <t> 15.02.2013 22:32 </t>
  </si>
  <si>
    <t>8318</t>
  </si>
  <si>
    <t>2456341.61770 </t>
  </si>
  <si>
    <t> 18.02.2013 02:49 </t>
  </si>
  <si>
    <t>8319</t>
  </si>
  <si>
    <t>2456343.79586 </t>
  </si>
  <si>
    <t> 20.02.2013 07:06 </t>
  </si>
  <si>
    <t>8320</t>
  </si>
  <si>
    <t>2456345.97401 </t>
  </si>
  <si>
    <t> 22.02.2013 11:22 </t>
  </si>
  <si>
    <t>8321</t>
  </si>
  <si>
    <t>2456348.15220 </t>
  </si>
  <si>
    <t> 24.02.2013 15:39 </t>
  </si>
  <si>
    <t>8322</t>
  </si>
  <si>
    <t>2456350.33032 </t>
  </si>
  <si>
    <t> 26.02.2013 19:55 </t>
  </si>
  <si>
    <t>8323</t>
  </si>
  <si>
    <t>2456352.50855 </t>
  </si>
  <si>
    <t> 01.03.2013 00:12 </t>
  </si>
  <si>
    <t>8324</t>
  </si>
  <si>
    <t>2456354.68662 </t>
  </si>
  <si>
    <t> 03.03.2013 04:28 </t>
  </si>
  <si>
    <t>8325</t>
  </si>
  <si>
    <t>2456356.86482 </t>
  </si>
  <si>
    <t> 05.03.2013 08:45 </t>
  </si>
  <si>
    <t>8326</t>
  </si>
  <si>
    <t>2456361.22111 </t>
  </si>
  <si>
    <t> 09.03.2013 17:18 </t>
  </si>
  <si>
    <t>8328</t>
  </si>
  <si>
    <t>2456363.39919 </t>
  </si>
  <si>
    <t> 11.03.2013 21:34 </t>
  </si>
  <si>
    <t>8329</t>
  </si>
  <si>
    <t>2456365.57734 </t>
  </si>
  <si>
    <t> 14.03.2013 01:51 </t>
  </si>
  <si>
    <t>8330</t>
  </si>
  <si>
    <t>2456367.75560 </t>
  </si>
  <si>
    <t> 16.03.2013 06:08 </t>
  </si>
  <si>
    <t>8331</t>
  </si>
  <si>
    <t>2456369.93379 </t>
  </si>
  <si>
    <t> 18.03.2013 10:24 </t>
  </si>
  <si>
    <t>8332</t>
  </si>
  <si>
    <t>2456372.11196 </t>
  </si>
  <si>
    <t> 20.03.2013 14:41 </t>
  </si>
  <si>
    <t>8333</t>
  </si>
  <si>
    <t>2456374.29005 </t>
  </si>
  <si>
    <t> 22.03.2013 18:57 </t>
  </si>
  <si>
    <t>8334</t>
  </si>
  <si>
    <t>2456376.46825 </t>
  </si>
  <si>
    <t> 24.03.2013 23:14 </t>
  </si>
  <si>
    <t>8335</t>
  </si>
  <si>
    <t>2456378.64637 </t>
  </si>
  <si>
    <t> 27.03.2013 03:30 </t>
  </si>
  <si>
    <t>8336</t>
  </si>
  <si>
    <t>2456380.82450 </t>
  </si>
  <si>
    <t> 29.03.2013 07:47 </t>
  </si>
  <si>
    <t>8337</t>
  </si>
  <si>
    <t>2456383.00266 </t>
  </si>
  <si>
    <t> 31.03.2013 12:03 </t>
  </si>
  <si>
    <t>8338</t>
  </si>
  <si>
    <t>2456385.18082 </t>
  </si>
  <si>
    <t> 02.04.2013 16:20 </t>
  </si>
  <si>
    <t>8339</t>
  </si>
  <si>
    <t>2456387.35900 </t>
  </si>
  <si>
    <t> 04.04.2013 20:36 </t>
  </si>
  <si>
    <t>8340</t>
  </si>
  <si>
    <t>2456389.53716 </t>
  </si>
  <si>
    <t> 07.04.2013 00:53 </t>
  </si>
  <si>
    <t>8341</t>
  </si>
  <si>
    <t>2456535.4735 </t>
  </si>
  <si>
    <t> 30.08.2013 23:21 </t>
  </si>
  <si>
    <t>8408</t>
  </si>
  <si>
    <t> -0.0012 </t>
  </si>
  <si>
    <t> F.Agerer </t>
  </si>
  <si>
    <t>BAVM 234 </t>
  </si>
  <si>
    <t>BAVM 239 </t>
  </si>
  <si>
    <t>2456537.6505 </t>
  </si>
  <si>
    <t> 02.09.2013 03:36 </t>
  </si>
  <si>
    <t>8409</t>
  </si>
  <si>
    <t> JAAVSO 41;328 </t>
  </si>
  <si>
    <t>2456841.5041 </t>
  </si>
  <si>
    <t> 03.07.2014 00:05 </t>
  </si>
  <si>
    <t>8548.5</t>
  </si>
  <si>
    <t>BAVM 238 </t>
  </si>
  <si>
    <t>2457158.4242 </t>
  </si>
  <si>
    <t> 15.05.2015 22:10 </t>
  </si>
  <si>
    <t>8694</t>
  </si>
  <si>
    <t>BAVM 241 (=IBVS 6157) </t>
  </si>
  <si>
    <t>BAD?</t>
  </si>
  <si>
    <t>&lt;&lt; This is BAD!</t>
  </si>
  <si>
    <t>Date</t>
  </si>
  <si>
    <t>Epoch =</t>
  </si>
  <si>
    <t>GCVS 4</t>
  </si>
  <si>
    <t>IBVS 2545</t>
  </si>
  <si>
    <t>IBVS 3355</t>
  </si>
  <si>
    <t>IBVS 4840</t>
  </si>
  <si>
    <t>IBVS 4912</t>
  </si>
  <si>
    <t>Mallama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</si>
  <si>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</si>
  <si>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</si>
  <si>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</si>
  <si>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</si>
  <si>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</si>
  <si>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</si>
  <si>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</si>
  <si>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</si>
  <si>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</si>
  <si>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</si>
  <si>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</si>
  <si>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</si>
  <si>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</si>
  <si>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</si>
  <si>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</si>
  <si>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</si>
  <si>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</si>
  <si>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</si>
  <si>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error</t>
  </si>
  <si>
    <t>IBVS 5251</t>
  </si>
  <si>
    <t>IBVS 4887</t>
  </si>
  <si>
    <t>C.</t>
  </si>
  <si>
    <t>Stephan</t>
  </si>
  <si>
    <t>D.</t>
  </si>
  <si>
    <t>Sharpe</t>
  </si>
  <si>
    <t>(PEP)</t>
  </si>
  <si>
    <t>Hesseltine</t>
  </si>
  <si>
    <t>Ruokonen</t>
  </si>
  <si>
    <t>G.</t>
  </si>
  <si>
    <t>Samolyk</t>
  </si>
  <si>
    <t>M.</t>
  </si>
  <si>
    <t>Baldwin</t>
  </si>
  <si>
    <t>Wedemayer</t>
  </si>
  <si>
    <t>P.</t>
  </si>
  <si>
    <t>Atwood</t>
  </si>
  <si>
    <t>Hanson</t>
  </si>
  <si>
    <t>E.</t>
  </si>
  <si>
    <t>Halbach</t>
  </si>
  <si>
    <t>Williams</t>
  </si>
  <si>
    <t>:</t>
  </si>
  <si>
    <t>B.</t>
  </si>
  <si>
    <t>Lux</t>
  </si>
  <si>
    <t>S.</t>
  </si>
  <si>
    <t>Cook</t>
  </si>
  <si>
    <t>OMT = "Observed Minima Timings" - see www.aavso.org</t>
  </si>
  <si>
    <t>Lin. Fit</t>
  </si>
  <si>
    <t>Q. fit</t>
  </si>
  <si>
    <t>Peter H</t>
  </si>
  <si>
    <t>BBSAG Bull...22</t>
  </si>
  <si>
    <t>B</t>
  </si>
  <si>
    <t>Locher K</t>
  </si>
  <si>
    <t>BBSAG Bull...26</t>
  </si>
  <si>
    <t>Germann R</t>
  </si>
  <si>
    <t>BBSAG Bull...27</t>
  </si>
  <si>
    <t>BBSAG Bull...30</t>
  </si>
  <si>
    <t>BBSAG Bull...31</t>
  </si>
  <si>
    <t>BBSAG Bull...33</t>
  </si>
  <si>
    <t>BBSAG Bull.1</t>
  </si>
  <si>
    <t>BBSAG Bull.5</t>
  </si>
  <si>
    <t>Diethelm R</t>
  </si>
  <si>
    <t>BBSAG Bull.6</t>
  </si>
  <si>
    <t>BBSAG Bull.12</t>
  </si>
  <si>
    <t>BBSAG Bull.15</t>
  </si>
  <si>
    <t>BBSAG Bull.16</t>
  </si>
  <si>
    <t>BBSAG Bull.17</t>
  </si>
  <si>
    <t>Le Borgne J</t>
  </si>
  <si>
    <t>BBSAG Bull.23</t>
  </si>
  <si>
    <t>BBSAG Bull.24</t>
  </si>
  <si>
    <t>BBSAG Bull.28</t>
  </si>
  <si>
    <t>phe</t>
  </si>
  <si>
    <t>v</t>
  </si>
  <si>
    <t>IBVS 1502</t>
  </si>
  <si>
    <t>K</t>
  </si>
  <si>
    <t>BBSAG Bull.</t>
  </si>
  <si>
    <t>BBSAG Bull.56</t>
  </si>
  <si>
    <t>Mavrofridis G</t>
  </si>
  <si>
    <t>BRNO 26</t>
  </si>
  <si>
    <t>BRNO 27</t>
  </si>
  <si>
    <t>BAV-M 46</t>
  </si>
  <si>
    <t>BRNO 30</t>
  </si>
  <si>
    <t>BAV-M 50</t>
  </si>
  <si>
    <t>BAV-M 52</t>
  </si>
  <si>
    <t>Friedlingstein</t>
  </si>
  <si>
    <t>BBSAG Bull.89</t>
  </si>
  <si>
    <t>Vandenbroere J</t>
  </si>
  <si>
    <t>BBSAG Bull.92</t>
  </si>
  <si>
    <t>BBSAG Bull.93</t>
  </si>
  <si>
    <t>BRNO 31</t>
  </si>
  <si>
    <t>BAV-M 62</t>
  </si>
  <si>
    <t>BBSAG Bull.101</t>
  </si>
  <si>
    <t>BBSAG Bull.102</t>
  </si>
  <si>
    <t>phe  B</t>
  </si>
  <si>
    <t>BBSAG Bull.106</t>
  </si>
  <si>
    <t>BAV-M 113</t>
  </si>
  <si>
    <t>BBSAG Bull.91</t>
  </si>
  <si>
    <t>AAVSO 2</t>
  </si>
  <si>
    <t>IBVS 5470</t>
  </si>
  <si>
    <t>I</t>
  </si>
  <si>
    <t>II</t>
  </si>
  <si>
    <t>IBVS 5484</t>
  </si>
  <si>
    <t>IBVS 0111</t>
  </si>
  <si>
    <t>IBVS 0114</t>
  </si>
  <si>
    <t>IBVS 0119</t>
  </si>
  <si>
    <t>IBVS 0154</t>
  </si>
  <si>
    <t>IBVS 0456</t>
  </si>
  <si>
    <t>IBVS 0937</t>
  </si>
  <si>
    <t>IBVS 1053</t>
  </si>
  <si>
    <t/>
  </si>
  <si>
    <t>IBVS 1350</t>
  </si>
  <si>
    <t>IBVS 0247</t>
  </si>
  <si>
    <t># of data points:</t>
  </si>
  <si>
    <t>FL Lyr / GSC 03542-01492</t>
  </si>
  <si>
    <t>EA/DM</t>
  </si>
  <si>
    <t>IBVS 5657</t>
  </si>
  <si>
    <t>IBVS 5694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</si>
  <si>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</si>
  <si>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</si>
  <si>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</si>
  <si>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</si>
  <si>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</si>
  <si>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</si>
  <si>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</si>
  <si>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5741</t>
  </si>
  <si>
    <t>IBVS 5933</t>
  </si>
  <si>
    <t>Add cycle</t>
  </si>
  <si>
    <t>Old Cycle</t>
  </si>
  <si>
    <t>Start of linear fit &gt;&gt;&gt;&gt;&gt;&gt;&gt;&gt;&gt;&gt;&gt;&gt;&gt;&gt;&gt;&gt;&gt;&gt;&gt;&gt;&gt;</t>
  </si>
  <si>
    <t>IBVS 5636</t>
  </si>
  <si>
    <t>IBVS 5959</t>
  </si>
  <si>
    <t>OEJV 0001</t>
  </si>
  <si>
    <t>vis</t>
  </si>
  <si>
    <t>OEJV 0074</t>
  </si>
  <si>
    <t>JAVSO..38...85</t>
  </si>
  <si>
    <t>JAVSO..39...94</t>
  </si>
  <si>
    <t>JAVSO..40....1</t>
  </si>
  <si>
    <t>JAVSO..36..186</t>
  </si>
  <si>
    <t>2012JAVSO..40..975</t>
  </si>
  <si>
    <t>2013JAVSO..41..122</t>
  </si>
  <si>
    <t>2013JAVSO..41..328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</si>
  <si>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</si>
  <si>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</si>
  <si>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</si>
  <si>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</si>
  <si>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</si>
  <si>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</si>
  <si>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</si>
  <si>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</si>
  <si>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</si>
  <si>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</si>
  <si>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</si>
  <si>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</si>
  <si>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</si>
  <si>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</si>
  <si>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IBVS 6157</t>
  </si>
  <si>
    <t>2427668.382 </t>
  </si>
  <si>
    <t> 18.08.1934 21:10 </t>
  </si>
  <si>
    <t> -0.012 </t>
  </si>
  <si>
    <t>P </t>
  </si>
  <si>
    <t> O.Morgenroth </t>
  </si>
  <si>
    <t> AN 255.425 </t>
  </si>
  <si>
    <t>2428034.327 </t>
  </si>
  <si>
    <t> 19.08.1935 19:50 </t>
  </si>
  <si>
    <t> 0.003 </t>
  </si>
  <si>
    <t>V </t>
  </si>
  <si>
    <t> J.Piegza </t>
  </si>
  <si>
    <t> AAC 3.30 </t>
  </si>
  <si>
    <t> E.J.Woodward </t>
  </si>
  <si>
    <t> HB 917.7 </t>
  </si>
  <si>
    <t>2429768.535 </t>
  </si>
  <si>
    <t> 19.05.1940 00:50 </t>
  </si>
  <si>
    <t> 0.400 </t>
  </si>
  <si>
    <t> S.Gaposchkin </t>
  </si>
  <si>
    <t> HA 113.75 </t>
  </si>
  <si>
    <t>2433440.508 </t>
  </si>
  <si>
    <t> 08.06.1950 00:11 </t>
  </si>
  <si>
    <t> 0.004 </t>
  </si>
  <si>
    <t> E.Pocher </t>
  </si>
  <si>
    <t>BAVM 8 </t>
  </si>
  <si>
    <t>2433514.554 </t>
  </si>
  <si>
    <t> 21.08.1950 01:17 </t>
  </si>
  <si>
    <t> -0.007 </t>
  </si>
  <si>
    <t> A.Jahn </t>
  </si>
  <si>
    <t>2433514.558 </t>
  </si>
  <si>
    <t> 21.08.1950 01:23 </t>
  </si>
  <si>
    <t> K.Domke </t>
  </si>
  <si>
    <t>2433514.560 </t>
  </si>
  <si>
    <t> 21.08.1950 01:26 </t>
  </si>
  <si>
    <t> -0.001 </t>
  </si>
  <si>
    <t>2433538.522 </t>
  </si>
  <si>
    <t> 14.09.1950 00:31 </t>
  </si>
  <si>
    <t> 0.001 </t>
  </si>
  <si>
    <t>2433538.526 </t>
  </si>
  <si>
    <t> 14.09.1950 00:37 </t>
  </si>
  <si>
    <t> 0.005 </t>
  </si>
  <si>
    <t>2433538.529 </t>
  </si>
  <si>
    <t> 14.09.1950 00:41 </t>
  </si>
  <si>
    <t> 0.008 </t>
  </si>
  <si>
    <t>2433745.443 </t>
  </si>
  <si>
    <t> 08.04.1951 22:37 </t>
  </si>
  <si>
    <t> -0.002 </t>
  </si>
  <si>
    <t>2433745.447 </t>
  </si>
  <si>
    <t> 08.04.1951 22:43 </t>
  </si>
  <si>
    <t> 0.002 </t>
  </si>
  <si>
    <t> E.Pohl </t>
  </si>
  <si>
    <t>2433856.534 </t>
  </si>
  <si>
    <t> 29.07.1951 00:48 </t>
  </si>
  <si>
    <t>2433880.500 </t>
  </si>
  <si>
    <t> 22.08.1951 00:00 </t>
  </si>
  <si>
    <t> 0.009 </t>
  </si>
  <si>
    <t>2433928.422 </t>
  </si>
  <si>
    <t> 08.10.1951 22:07 </t>
  </si>
  <si>
    <t> 0.012 </t>
  </si>
  <si>
    <t>2433939.300 </t>
  </si>
  <si>
    <t> 19.10.1951 19:12 </t>
  </si>
  <si>
    <t>2435028.372 </t>
  </si>
  <si>
    <t> 12.10.1954 20:55 </t>
  </si>
  <si>
    <t> -0.006 </t>
  </si>
  <si>
    <t>BAVM 12 </t>
  </si>
  <si>
    <t>2435052.340 </t>
  </si>
  <si>
    <t> 05.11.1954 20:09 </t>
  </si>
  <si>
    <t>2436080.432 </t>
  </si>
  <si>
    <t> 29.08.1957 22:22 </t>
  </si>
  <si>
    <t> R.Rudolph </t>
  </si>
  <si>
    <t>2436080.436 </t>
  </si>
  <si>
    <t> 29.08.1957 22:27 </t>
  </si>
  <si>
    <t> W.Braune </t>
  </si>
  <si>
    <t>2436849.318 </t>
  </si>
  <si>
    <t> 07.10.1959 19:37 </t>
  </si>
  <si>
    <t>BAVM 13 </t>
  </si>
  <si>
    <t>2437378.612 </t>
  </si>
  <si>
    <t> 20.03.1961 02:41 </t>
  </si>
  <si>
    <t> W.Quester </t>
  </si>
  <si>
    <t>BAVM 15 </t>
  </si>
  <si>
    <t>2437378.619 </t>
  </si>
  <si>
    <t> 20.03.1961 02:51 </t>
  </si>
  <si>
    <t>2437474.440 </t>
  </si>
  <si>
    <t> 23.06.1961 22:33 </t>
  </si>
  <si>
    <t> AN 288.71 </t>
  </si>
  <si>
    <t>2437474.442 </t>
  </si>
  <si>
    <t> 23.06.1961 22:36 </t>
  </si>
  <si>
    <t> -0.004 </t>
  </si>
  <si>
    <t> S.Müller </t>
  </si>
  <si>
    <t>2437474.443 </t>
  </si>
  <si>
    <t> 23.06.1961 22:37 </t>
  </si>
  <si>
    <t> E.Heizmann </t>
  </si>
  <si>
    <t>2437474.445 </t>
  </si>
  <si>
    <t> 23.06.1961 22:40 </t>
  </si>
  <si>
    <t> F.Gerhart </t>
  </si>
  <si>
    <t>2437474.446 </t>
  </si>
  <si>
    <t> 23.06.1961 22:42 </t>
  </si>
  <si>
    <t> 0.000 </t>
  </si>
  <si>
    <t> E.Kowalsky </t>
  </si>
  <si>
    <t>2437583.368 </t>
  </si>
  <si>
    <t> 10.10.1961 20:49 </t>
  </si>
  <si>
    <t> 0.015 </t>
  </si>
  <si>
    <t> K.Häussler </t>
  </si>
  <si>
    <t> HABZ 38 </t>
  </si>
  <si>
    <t>2438173.640 </t>
  </si>
  <si>
    <t> 24.05.1963 03:21 </t>
  </si>
  <si>
    <t> 0.007 </t>
  </si>
  <si>
    <t> J.Ashbrook </t>
  </si>
  <si>
    <t>IBVS 111 </t>
  </si>
  <si>
    <t>2438221.5525 </t>
  </si>
  <si>
    <t> 11.07.1963 01:15 </t>
  </si>
  <si>
    <t> 0.0000 </t>
  </si>
  <si>
    <t>E </t>
  </si>
  <si>
    <t>?</t>
  </si>
  <si>
    <t> S.Cristaldi </t>
  </si>
  <si>
    <t> MSAI 36.79 </t>
  </si>
  <si>
    <t>2438232.439 </t>
  </si>
  <si>
    <t> 21.07.1963 22:32 </t>
  </si>
  <si>
    <t> J.Reimann </t>
  </si>
  <si>
    <t>BAVM 18 </t>
  </si>
  <si>
    <t>2438539.553 </t>
  </si>
  <si>
    <t> 24.05.1964 01:16 </t>
  </si>
  <si>
    <t> -0.010 </t>
  </si>
  <si>
    <t> K.Wollstein </t>
  </si>
  <si>
    <t> AN 289.193 </t>
  </si>
  <si>
    <t>2438611.433 </t>
  </si>
  <si>
    <t> 03.08.1964 22:23 </t>
  </si>
  <si>
    <t> -0.009 </t>
  </si>
  <si>
    <t> H.Hacisalihoglu </t>
  </si>
  <si>
    <t>2438611.436 </t>
  </si>
  <si>
    <t> 03.08.1964 22:27 </t>
  </si>
  <si>
    <t> K.Cevik </t>
  </si>
  <si>
    <t>2438611.437 </t>
  </si>
  <si>
    <t> 03.08.1964 22:29 </t>
  </si>
  <si>
    <t> -0.005 </t>
  </si>
  <si>
    <t> D.Eske </t>
  </si>
  <si>
    <t>2438611.438 </t>
  </si>
  <si>
    <t> 03.08.1964 22:30 </t>
  </si>
  <si>
    <t> O.Altintas </t>
  </si>
  <si>
    <t>2438672.422 </t>
  </si>
  <si>
    <t> 03.10.1964 22:07 </t>
  </si>
  <si>
    <t> -0.008 </t>
  </si>
  <si>
    <t>2438931.623 </t>
  </si>
  <si>
    <t> 20.06.1965 02:57 </t>
  </si>
  <si>
    <t> L.Hazel </t>
  </si>
  <si>
    <t>IBVS 114 </t>
  </si>
  <si>
    <t>2438957.764 </t>
  </si>
  <si>
    <t> 16.07.1965 06:20 </t>
  </si>
  <si>
    <t>2438957.769 </t>
  </si>
  <si>
    <t> 16.07.1965 06:27 </t>
  </si>
  <si>
    <t> R.Monske </t>
  </si>
  <si>
    <t>2438966.478 </t>
  </si>
  <si>
    <t> 24.07.1965 23:28 </t>
  </si>
  <si>
    <t> H.Marx </t>
  </si>
  <si>
    <t>2439005.681 </t>
  </si>
  <si>
    <t> 02.09.1965 04:20 </t>
  </si>
  <si>
    <t>2439027.467 </t>
  </si>
  <si>
    <t> 23.09.1965 23:12 </t>
  </si>
  <si>
    <t> H.Busch </t>
  </si>
  <si>
    <t> MVS 4.66 </t>
  </si>
  <si>
    <t>2439049.267 </t>
  </si>
  <si>
    <t> 15.10.1965 18:24 </t>
  </si>
  <si>
    <t> 0.016 </t>
  </si>
  <si>
    <t>2439051.434 </t>
  </si>
  <si>
    <t> 17.10.1965 22:24 </t>
  </si>
  <si>
    <t> A.Howell </t>
  </si>
  <si>
    <t>2439053.606 </t>
  </si>
  <si>
    <t> 20.10.1965 02:32 </t>
  </si>
  <si>
    <t>IBVS 119 </t>
  </si>
  <si>
    <t>2439238.753 </t>
  </si>
  <si>
    <t> 23.04.1966 06:04 </t>
  </si>
  <si>
    <t>IBVS 154 </t>
  </si>
  <si>
    <t>2439284.492 </t>
  </si>
  <si>
    <t> 07.06.1966 23:48 </t>
  </si>
  <si>
    <t>2439299.749 </t>
  </si>
  <si>
    <t> 23.06.1966 05:58 </t>
  </si>
  <si>
    <t> 0.010 </t>
  </si>
  <si>
    <t>2439299.753 </t>
  </si>
  <si>
    <t> 23.06.1966 06:04 </t>
  </si>
  <si>
    <t> 0.014 </t>
  </si>
  <si>
    <t> D.Friedman </t>
  </si>
  <si>
    <t>2439310.625 </t>
  </si>
  <si>
    <t> 04.07.1966 03:00 </t>
  </si>
  <si>
    <t>2439323.702 </t>
  </si>
  <si>
    <t> 17.07.1966 04:50 </t>
  </si>
  <si>
    <t>2439406.450 </t>
  </si>
  <si>
    <t> 07.10.1966 22:48 </t>
  </si>
  <si>
    <t> -0.018 </t>
  </si>
  <si>
    <t> W.Eckert </t>
  </si>
  <si>
    <t>BAVM 23 </t>
  </si>
  <si>
    <t>2439406.461 </t>
  </si>
  <si>
    <t> 07.10.1966 23:03 </t>
  </si>
  <si>
    <t>2439406.471 </t>
  </si>
  <si>
    <t> 07.10.1966 23:18 </t>
  </si>
  <si>
    <t> J.Hübscher </t>
  </si>
  <si>
    <t>2439430.430 </t>
  </si>
  <si>
    <t> 31.10.1966 22:19 </t>
  </si>
  <si>
    <t>2439678.747 </t>
  </si>
  <si>
    <t> 07.07.1967 05:55 </t>
  </si>
  <si>
    <t> S.Cook </t>
  </si>
  <si>
    <t>IBVS 247 </t>
  </si>
  <si>
    <t>2439698.335 </t>
  </si>
  <si>
    <t> 26.07.1967 20:02 </t>
  </si>
  <si>
    <t> A.Kizilirmak </t>
  </si>
  <si>
    <t> AN 291.113 </t>
  </si>
  <si>
    <t>2440044.671 </t>
  </si>
  <si>
    <t> 07.07.1968 04:06 </t>
  </si>
  <si>
    <t> J.Bortle </t>
  </si>
  <si>
    <t> AVSJ 3.64 </t>
  </si>
  <si>
    <t>2440079.519 </t>
  </si>
  <si>
    <t> 11.08.1968 00:27 </t>
  </si>
  <si>
    <t> C.Ibanoglu </t>
  </si>
  <si>
    <t>IBVS 456 </t>
  </si>
  <si>
    <t>2440395.355 </t>
  </si>
  <si>
    <t> 22.06.1969 20:31 </t>
  </si>
  <si>
    <t> A.Caliskan </t>
  </si>
  <si>
    <t>2440541.286 </t>
  </si>
  <si>
    <t> 15.11.1969 18:51 </t>
  </si>
  <si>
    <t> H.Peter </t>
  </si>
  <si>
    <t> ORI 117 </t>
  </si>
  <si>
    <t>2440619.693 </t>
  </si>
  <si>
    <t> 02.02.1970 04:37 </t>
  </si>
  <si>
    <t>2440765.653 </t>
  </si>
  <si>
    <t> 28.06.1970 03:40 </t>
  </si>
  <si>
    <t> D.Ortwein </t>
  </si>
  <si>
    <t> AVSJ 4.90 </t>
  </si>
  <si>
    <t>2440811.374 </t>
  </si>
  <si>
    <t> 12.08.1970 20:58 </t>
  </si>
  <si>
    <t> K.Locher </t>
  </si>
  <si>
    <t> ORI 121 </t>
  </si>
  <si>
    <t>2440811.375 </t>
  </si>
  <si>
    <t> 12.08.1970 21:00 </t>
  </si>
  <si>
    <t>BAVM 25 </t>
  </si>
  <si>
    <t>2440811.381 </t>
  </si>
  <si>
    <t> 12.08.1970 21:08 </t>
  </si>
  <si>
    <t>2440836.401 </t>
  </si>
  <si>
    <t> 06.09.1970 21:37 </t>
  </si>
  <si>
    <t> -0.026 </t>
  </si>
  <si>
    <t>2440848.407 </t>
  </si>
  <si>
    <t> 18.09.1970 21:46 </t>
  </si>
  <si>
    <t>2440859.298 </t>
  </si>
  <si>
    <t> 29.09.1970 19:09 </t>
  </si>
  <si>
    <t>2440863.6539 </t>
  </si>
  <si>
    <t> 04.10.1970 03:41 </t>
  </si>
  <si>
    <t> 0.0001 </t>
  </si>
  <si>
    <t> D.Peterson </t>
  </si>
  <si>
    <t>2440872.353 </t>
  </si>
  <si>
    <t> 12.10.1970 20:28 </t>
  </si>
  <si>
    <t> -0.013 </t>
  </si>
  <si>
    <t> R.Germann </t>
  </si>
  <si>
    <t> ORI 122 </t>
  </si>
  <si>
    <t>2440872.378 </t>
  </si>
  <si>
    <t> 12.10.1970 21:04 </t>
  </si>
  <si>
    <t>2441057.502 </t>
  </si>
  <si>
    <t> 16.04.1971 00:02 </t>
  </si>
  <si>
    <t> ORI 125 </t>
  </si>
  <si>
    <t>2441133.742 </t>
  </si>
  <si>
    <t> 01.07.1971 05:48 </t>
  </si>
  <si>
    <t> R.Nolthenius </t>
  </si>
  <si>
    <t> AVSJ 5.36 </t>
  </si>
  <si>
    <t>2441142.460 </t>
  </si>
  <si>
    <t> 09.07.1971 23:02 </t>
  </si>
  <si>
    <t> ORI 126 </t>
  </si>
  <si>
    <t>2441166.423 </t>
  </si>
  <si>
    <t> 02.08.1971 22:09 </t>
  </si>
  <si>
    <t> 0.006 </t>
  </si>
  <si>
    <t>2441214.342 </t>
  </si>
  <si>
    <t> 19.09.1971 20:12 </t>
  </si>
  <si>
    <t> ORI 129 </t>
  </si>
  <si>
    <t>2441299.271 </t>
  </si>
  <si>
    <t> 13.12.1971 18:30 </t>
  </si>
  <si>
    <t> -0.014 </t>
  </si>
  <si>
    <t> BBS 1 </t>
  </si>
  <si>
    <t>2441569.371 </t>
  </si>
  <si>
    <t> 08.09.1972 20:54 </t>
  </si>
  <si>
    <t> BBS 5 </t>
  </si>
  <si>
    <t>2441582.433 </t>
  </si>
  <si>
    <t> 21.09.1972 22:23 </t>
  </si>
  <si>
    <t>2441582.443 </t>
  </si>
  <si>
    <t> 21.09.1972 22:37 </t>
  </si>
  <si>
    <t> R.Diethelm </t>
  </si>
  <si>
    <t>2441593.338 </t>
  </si>
  <si>
    <t> 02.10.1972 20:06 </t>
  </si>
  <si>
    <t> BBS 6 </t>
  </si>
  <si>
    <t>2441606.385 </t>
  </si>
  <si>
    <t> 15.10.1972 21:14 </t>
  </si>
  <si>
    <t> -0.019 </t>
  </si>
  <si>
    <t>2441621.658 </t>
  </si>
  <si>
    <t> 31.10.1972 03:47 </t>
  </si>
  <si>
    <t> J.Koller </t>
  </si>
  <si>
    <t>2441900.4515 </t>
  </si>
  <si>
    <t> 05.08.1973 22:50 </t>
  </si>
  <si>
    <t> -0.0038 </t>
  </si>
  <si>
    <t> P.Ahnert </t>
  </si>
  <si>
    <t> MVS 6.125 </t>
  </si>
  <si>
    <t>2441950.586 </t>
  </si>
  <si>
    <t> 25.09.1973 02:03 </t>
  </si>
  <si>
    <t> 0.033 </t>
  </si>
  <si>
    <t> E.Mayer </t>
  </si>
  <si>
    <t> AVSJ 5.88 </t>
  </si>
  <si>
    <t>2441959.2641 </t>
  </si>
  <si>
    <t> 03.10.1973 18:20 </t>
  </si>
  <si>
    <t> -0.0014 </t>
  </si>
  <si>
    <t> O.Gülmen </t>
  </si>
  <si>
    <t>IBVS 937 </t>
  </si>
  <si>
    <t>2441996.290 </t>
  </si>
  <si>
    <t> 09.11.1973 18:57 </t>
  </si>
  <si>
    <t> BBS 12 </t>
  </si>
  <si>
    <t>2442009.368 </t>
  </si>
  <si>
    <t> 22.11.1973 20:49 </t>
  </si>
  <si>
    <t>2442157.469 </t>
  </si>
  <si>
    <t> 19.04.1974 23:15 </t>
  </si>
  <si>
    <t> BBS 15 </t>
  </si>
  <si>
    <t>2442194.5042 </t>
  </si>
  <si>
    <t> 27.05.1974 00:06 </t>
  </si>
  <si>
    <t> -0.0019 </t>
  </si>
  <si>
    <t> J.Ebersberger </t>
  </si>
  <si>
    <t>IBVS 1053 </t>
  </si>
  <si>
    <t>2442218.455 </t>
  </si>
  <si>
    <t> 19.06.1974 22:55 </t>
  </si>
  <si>
    <t> -0.011 </t>
  </si>
  <si>
    <t> BBS 16 </t>
  </si>
  <si>
    <t>2442255.488 </t>
  </si>
  <si>
    <t> 26.07.1974 23:42 </t>
  </si>
  <si>
    <t>2442255.506 </t>
  </si>
  <si>
    <t> 27.07.1974 00:08 </t>
  </si>
  <si>
    <t>2442270.764 </t>
  </si>
  <si>
    <t> 11.08.1974 06:20 </t>
  </si>
  <si>
    <t> 0.022 </t>
  </si>
  <si>
    <t> D.Sharpe </t>
  </si>
  <si>
    <t> AVSJ 6.30 </t>
  </si>
  <si>
    <t>2442290.350 </t>
  </si>
  <si>
    <t> 30.08.1974 20:24 </t>
  </si>
  <si>
    <t> BBS 17 </t>
  </si>
  <si>
    <t>2442303.391 </t>
  </si>
  <si>
    <t> 12.09.1974 21:23 </t>
  </si>
  <si>
    <t> -0.023 </t>
  </si>
  <si>
    <t>2442329.554 </t>
  </si>
  <si>
    <t> 09.10.1974 01:17 </t>
  </si>
  <si>
    <t> W.Farrar </t>
  </si>
  <si>
    <t>2442342.621 </t>
  </si>
  <si>
    <t> 22.10.1974 02:54 </t>
  </si>
  <si>
    <t>2442586.569 </t>
  </si>
  <si>
    <t> 23.06.1975 01:39 </t>
  </si>
  <si>
    <t> J.le Borgne </t>
  </si>
  <si>
    <t> BBS 23 </t>
  </si>
  <si>
    <t>2442599.651 </t>
  </si>
  <si>
    <t> 06.07.1975 03:37 </t>
  </si>
  <si>
    <t> AVSJ 7.37 </t>
  </si>
  <si>
    <t>2442621.424 </t>
  </si>
  <si>
    <t> 27.07.1975 22:10 </t>
  </si>
  <si>
    <t> -0.000 </t>
  </si>
  <si>
    <t>2442625.790 </t>
  </si>
  <si>
    <t> 01.08.1975 06:57 </t>
  </si>
  <si>
    <t> M.Baldwin </t>
  </si>
  <si>
    <t>2442645.382 </t>
  </si>
  <si>
    <t> 20.08.1975 21:10 </t>
  </si>
  <si>
    <t>2442660.635 </t>
  </si>
  <si>
    <t> 05.09.1975 03:14 </t>
  </si>
  <si>
    <t>2442669.333 </t>
  </si>
  <si>
    <t> 13.09.1975 19:59 </t>
  </si>
  <si>
    <t> BBS 24 </t>
  </si>
  <si>
    <t>2442721.607 </t>
  </si>
  <si>
    <t> 05.11.1975 02:34 </t>
  </si>
  <si>
    <t> G.Samolyk </t>
  </si>
  <si>
    <t>2442906.757 </t>
  </si>
  <si>
    <t> 08.05.1976 06:10 </t>
  </si>
  <si>
    <t> C.Stephan </t>
  </si>
  <si>
    <t> AOEB 2 </t>
  </si>
  <si>
    <t>2442906.758 </t>
  </si>
  <si>
    <t> 08.05.1976 06:11 </t>
  </si>
  <si>
    <t> C.P.Stephan </t>
  </si>
  <si>
    <t>IBVS 1350 </t>
  </si>
  <si>
    <t>2442926.364 </t>
  </si>
  <si>
    <t> 27.05.1976 20:44 </t>
  </si>
  <si>
    <t> BBS 28 </t>
  </si>
  <si>
    <t>2442954.677 </t>
  </si>
  <si>
    <t> 25.06.1976 04:14 </t>
  </si>
  <si>
    <t>ns</t>
  </si>
  <si>
    <t>2442991.711 </t>
  </si>
  <si>
    <t> 01.08.1976 05:03 </t>
  </si>
  <si>
    <t> C.Hesseltine </t>
  </si>
  <si>
    <t>2442991.715 </t>
  </si>
  <si>
    <t> 01.08.1976 05:09 </t>
  </si>
  <si>
    <t> D.Ruokonen </t>
  </si>
  <si>
    <t>2443015.672 </t>
  </si>
  <si>
    <t> 25.08.1976 04:07 </t>
  </si>
  <si>
    <t>2443028.741 </t>
  </si>
  <si>
    <t> 07.09.1976 05:47 </t>
  </si>
  <si>
    <t>2443248.703 </t>
  </si>
  <si>
    <t> 15.04.1977 04:52 </t>
  </si>
  <si>
    <t> -0.030 </t>
  </si>
  <si>
    <t>IBVS 1502 </t>
  </si>
  <si>
    <t>2443309.719 </t>
  </si>
  <si>
    <t> 15.06.1977 05:15 </t>
  </si>
  <si>
    <t>2443309.737 </t>
  </si>
  <si>
    <t> 15.06.1977 05:41 </t>
  </si>
  <si>
    <t>2443357.641 </t>
  </si>
  <si>
    <t> 02.08.1977 03:23 </t>
  </si>
  <si>
    <t>2443673.475 </t>
  </si>
  <si>
    <t> 13.06.1978 23:24 </t>
  </si>
  <si>
    <t> BBS 37 </t>
  </si>
  <si>
    <t>2443701.792 </t>
  </si>
  <si>
    <t> 12.07.1978 07:00 </t>
  </si>
  <si>
    <t>2443701.802 </t>
  </si>
  <si>
    <t> 12.07.1978 07:14 </t>
  </si>
  <si>
    <t> 0.013 </t>
  </si>
  <si>
    <t> G.Wedemayer </t>
  </si>
  <si>
    <t>2443795.453 </t>
  </si>
  <si>
    <t> 13.10.1978 22:52 </t>
  </si>
  <si>
    <t> BBS 39 </t>
  </si>
  <si>
    <t>2443830.296 </t>
  </si>
  <si>
    <t> 17.11.1978 19:06 </t>
  </si>
  <si>
    <t> BBS 40 </t>
  </si>
  <si>
    <t>2444459.7830 </t>
  </si>
  <si>
    <t> 08.08.1980 06:47 </t>
  </si>
  <si>
    <t> -0.0037 </t>
  </si>
  <si>
    <t> C.D.Scarfe </t>
  </si>
  <si>
    <t>IBVS 2545 </t>
  </si>
  <si>
    <t>2444470.694 </t>
  </si>
  <si>
    <t> 19.08.1980 04:39 </t>
  </si>
  <si>
    <t> 0.017 </t>
  </si>
  <si>
    <t>2444483.749 </t>
  </si>
  <si>
    <t> 01.09.1980 05:58 </t>
  </si>
  <si>
    <t> P.Atwood </t>
  </si>
  <si>
    <t>2444503.347 </t>
  </si>
  <si>
    <t> 20.09.1980 20:19 </t>
  </si>
  <si>
    <t> BBS 50 </t>
  </si>
  <si>
    <t>2444518.601 </t>
  </si>
  <si>
    <t> 06.10.1980 02:25 </t>
  </si>
  <si>
    <t> G.Hanson </t>
  </si>
  <si>
    <t>2444790.861 </t>
  </si>
  <si>
    <t> 05.07.1981 08:39 </t>
  </si>
  <si>
    <t> E.Halbach </t>
  </si>
  <si>
    <t>2444821.366 </t>
  </si>
  <si>
    <t> 04.08.1981 20:47 </t>
  </si>
  <si>
    <t> BBS 56 </t>
  </si>
  <si>
    <t>2444845.324 </t>
  </si>
  <si>
    <t> 28.08.1981 19:46 </t>
  </si>
  <si>
    <t>2444845.325 </t>
  </si>
  <si>
    <t> 28.08.1981 19:48 </t>
  </si>
  <si>
    <t>2444849.674 </t>
  </si>
  <si>
    <t> 02.09.1981 04:10 </t>
  </si>
  <si>
    <t>2444869.270 </t>
  </si>
  <si>
    <t> 21.09.1981 18:28 </t>
  </si>
  <si>
    <t>2445082.749 </t>
  </si>
  <si>
    <t> 23.04.1982 05:58 </t>
  </si>
  <si>
    <t>2445139.375 </t>
  </si>
  <si>
    <t> 18.06.1982 21:00 </t>
  </si>
  <si>
    <t> G.Mavrofridis </t>
  </si>
  <si>
    <t> BBS 61 </t>
  </si>
  <si>
    <t>2445143.7256 </t>
  </si>
  <si>
    <t> 23.06.1982 05:24 </t>
  </si>
  <si>
    <t> -0.0016 </t>
  </si>
  <si>
    <t> D.M.Popper et al. </t>
  </si>
  <si>
    <t> AJ 91.393 </t>
  </si>
  <si>
    <t>2445143.732 </t>
  </si>
  <si>
    <t> 23.06.1982 05:34 </t>
  </si>
  <si>
    <t> D.Williams </t>
  </si>
  <si>
    <t>2445200.357 </t>
  </si>
  <si>
    <t> 18.08.1982 20:34 </t>
  </si>
  <si>
    <t> BBS 62 </t>
  </si>
  <si>
    <t>2445200.360 </t>
  </si>
  <si>
    <t> 18.08.1982 20:38 </t>
  </si>
  <si>
    <t> K.Carbol </t>
  </si>
  <si>
    <t> BRNO 26 </t>
  </si>
  <si>
    <t>2445200.374 </t>
  </si>
  <si>
    <t> 18.08.1982 20:58 </t>
  </si>
  <si>
    <t>2445522.725 </t>
  </si>
  <si>
    <t> 07.07.1983 05:24 </t>
  </si>
  <si>
    <t>2445568.448 </t>
  </si>
  <si>
    <t> 21.08.1983 22:45 </t>
  </si>
  <si>
    <t> P.Fiser </t>
  </si>
  <si>
    <t>2445572.8218 </t>
  </si>
  <si>
    <t> 26.08.1983 07:43 </t>
  </si>
  <si>
    <t> -0.0018 </t>
  </si>
  <si>
    <t> J.Gagne </t>
  </si>
  <si>
    <t>2445853.806 </t>
  </si>
  <si>
    <t> 02.06.1984 07:20 </t>
  </si>
  <si>
    <t>2445888.661 </t>
  </si>
  <si>
    <t> 07.07.1984 03:51 </t>
  </si>
  <si>
    <t>2446265.464 </t>
  </si>
  <si>
    <t> 18.07.1985 23:08 </t>
  </si>
  <si>
    <t> D.Smihula </t>
  </si>
  <si>
    <t> BRNO 27 </t>
  </si>
  <si>
    <t>2446265.471 </t>
  </si>
  <si>
    <t> 18.07.1985 23:18 </t>
  </si>
  <si>
    <t> J.Silhan </t>
  </si>
  <si>
    <t>2446289.440 </t>
  </si>
  <si>
    <t> 11.08.1985 22:33 </t>
  </si>
  <si>
    <t> P.Svoboda </t>
  </si>
  <si>
    <t>2446328.655 </t>
  </si>
  <si>
    <t> 20.09.1985 03:43 </t>
  </si>
  <si>
    <t>2446330.823 </t>
  </si>
  <si>
    <t> 22.09.1985 07:45 </t>
  </si>
  <si>
    <t>2446337.357 </t>
  </si>
  <si>
    <t> 28.09.1985 20:34 </t>
  </si>
  <si>
    <t> J.Schmidt </t>
  </si>
  <si>
    <t>BAVM 43 </t>
  </si>
  <si>
    <t>2446570.410 </t>
  </si>
  <si>
    <t> 19.05.1986 21:50 </t>
  </si>
  <si>
    <t> M.Möller </t>
  </si>
  <si>
    <t>2446705.457 </t>
  </si>
  <si>
    <t> 01.10.1986 22:58 </t>
  </si>
  <si>
    <t> B.Koch </t>
  </si>
  <si>
    <t>BAVM 46 </t>
  </si>
  <si>
    <t>2446779.521 </t>
  </si>
  <si>
    <t> 15.12.1986 00:30 </t>
  </si>
  <si>
    <t>2446925.4551 </t>
  </si>
  <si>
    <t> 09.05.1987 22:55 </t>
  </si>
  <si>
    <t> -0.0024 </t>
  </si>
  <si>
    <t> Lichtschlag&amp;Wunder </t>
  </si>
  <si>
    <t>IBVS 3355 </t>
  </si>
  <si>
    <t>2446999.492 </t>
  </si>
  <si>
    <t> 22.07.1987 23:48 </t>
  </si>
  <si>
    <t> M.Zejda </t>
  </si>
  <si>
    <t> BRNO 30 </t>
  </si>
  <si>
    <t>2446999.500 </t>
  </si>
  <si>
    <t> 23.07.1987 00:00 </t>
  </si>
  <si>
    <t> -0.015 </t>
  </si>
  <si>
    <t> P.Hajek </t>
  </si>
  <si>
    <t> A.Slatinsky </t>
  </si>
  <si>
    <t>2446999.501 </t>
  </si>
  <si>
    <t> 23.07.1987 00:01 </t>
  </si>
  <si>
    <t> M.Dvoracek </t>
  </si>
  <si>
    <t>2446999.508 </t>
  </si>
  <si>
    <t> 23.07.1987 00:11 </t>
  </si>
  <si>
    <t> J.Borovicka </t>
  </si>
  <si>
    <t>2447001.691 </t>
  </si>
  <si>
    <t> 25.07.1987 04:35 </t>
  </si>
  <si>
    <t>2447049.628 </t>
  </si>
  <si>
    <t> 11.09.1987 03:04 </t>
  </si>
  <si>
    <t> B.Lux </t>
  </si>
  <si>
    <t>2447062.681 </t>
  </si>
  <si>
    <t> 24.09.1987 04:20 </t>
  </si>
  <si>
    <t>2447071.388 </t>
  </si>
  <si>
    <t> 02.10.1987 21:18 </t>
  </si>
  <si>
    <t> P.Ringe </t>
  </si>
  <si>
    <t>BAVM 50 </t>
  </si>
  <si>
    <t>2447071.391 </t>
  </si>
  <si>
    <t> 02.10.1987 21:23 </t>
  </si>
  <si>
    <t> O.Schall </t>
  </si>
  <si>
    <t>2447232.571 </t>
  </si>
  <si>
    <t> 12.03.1988 01:42 </t>
  </si>
  <si>
    <t> J.Csipes </t>
  </si>
  <si>
    <t>2447304.433 </t>
  </si>
  <si>
    <t> 22.05.1988 22:23 </t>
  </si>
  <si>
    <t> K.Seifert </t>
  </si>
  <si>
    <t>BAVM 52 </t>
  </si>
  <si>
    <t>2447304.453 </t>
  </si>
  <si>
    <t> 22.05.1988 22:52 </t>
  </si>
  <si>
    <t> C.Friedlingstein </t>
  </si>
  <si>
    <t> BBS 89 </t>
  </si>
  <si>
    <t>2447354.556 </t>
  </si>
  <si>
    <t> 12.07.1988 01:20 </t>
  </si>
  <si>
    <t> BBS 91 </t>
  </si>
  <si>
    <t>2447365.429 </t>
  </si>
  <si>
    <t> 22.07.1988 22:17 </t>
  </si>
  <si>
    <t> -0.016 </t>
  </si>
  <si>
    <t>2447393.762 </t>
  </si>
  <si>
    <t> 20.08.1988 06:17 </t>
  </si>
  <si>
    <t>2447659.497 </t>
  </si>
  <si>
    <t> 12.05.1989 23:55 </t>
  </si>
  <si>
    <t> J.Vandenbroere </t>
  </si>
  <si>
    <t> BBS 92 </t>
  </si>
  <si>
    <t>2447696.518 </t>
  </si>
  <si>
    <t> 19.06.1989 00:25 </t>
  </si>
  <si>
    <t> BBS 93 </t>
  </si>
  <si>
    <t>2447720.490 </t>
  </si>
  <si>
    <t> 12.07.1989 23:45 </t>
  </si>
  <si>
    <t>2447757.524 </t>
  </si>
  <si>
    <t> 19.08.1989 00:34 </t>
  </si>
  <si>
    <t>2447772.761 </t>
  </si>
  <si>
    <t> 03.09.1989 06:15 </t>
  </si>
  <si>
    <t>2448066.807 </t>
  </si>
  <si>
    <t> 24.06.1990 07:22 </t>
  </si>
  <si>
    <t>2448417.493 </t>
  </si>
  <si>
    <t> 09.06.1991 23:49 </t>
  </si>
  <si>
    <t> Z.Egyhazi </t>
  </si>
  <si>
    <t> BRNO 31 </t>
  </si>
  <si>
    <t>2448480.670 </t>
  </si>
  <si>
    <t> 12.08.1991 04:04 </t>
  </si>
  <si>
    <t>2448796.501 </t>
  </si>
  <si>
    <t> 23.06.1992 00:01 </t>
  </si>
  <si>
    <t> M.Dahm </t>
  </si>
  <si>
    <t>BAVM 62 </t>
  </si>
  <si>
    <t>2448807.381 </t>
  </si>
  <si>
    <t> 03.07.1992 21:08 </t>
  </si>
  <si>
    <t> BBS 101 </t>
  </si>
  <si>
    <t>2448835.719 </t>
  </si>
  <si>
    <t> 01.08.1992 05:15 </t>
  </si>
  <si>
    <t> 0.020 </t>
  </si>
  <si>
    <t>2448859.676 </t>
  </si>
  <si>
    <t> 25.08.1992 04:13 </t>
  </si>
  <si>
    <t>2448868.367 </t>
  </si>
  <si>
    <t> 02.09.1992 20:48 </t>
  </si>
  <si>
    <t> BBS 102 </t>
  </si>
  <si>
    <t>2449101.419 </t>
  </si>
  <si>
    <t> 23.04.1993 22:03 </t>
  </si>
  <si>
    <t> K.Koss </t>
  </si>
  <si>
    <t>2449101.431 </t>
  </si>
  <si>
    <t> 23.04.1993 22:20 </t>
  </si>
  <si>
    <t> P.Stepan </t>
  </si>
  <si>
    <t>2449262.623 </t>
  </si>
  <si>
    <t> 02.10.1993 02:57 </t>
  </si>
  <si>
    <t>2449480.419 </t>
  </si>
  <si>
    <t> 07.05.1994 22:03 </t>
  </si>
  <si>
    <t> M.Rottenborn </t>
  </si>
  <si>
    <t>2449480.425 </t>
  </si>
  <si>
    <t> 07.05.1994 22:12 </t>
  </si>
  <si>
    <t> L.Honzik </t>
  </si>
  <si>
    <t>2449480.4305 </t>
  </si>
  <si>
    <t> 07.05.1994 22:19 </t>
  </si>
  <si>
    <t> -0.0021 </t>
  </si>
  <si>
    <t> BBS 106 </t>
  </si>
  <si>
    <t>2449480.439 </t>
  </si>
  <si>
    <t> 07.05.1994 22:32 </t>
  </si>
  <si>
    <t> M.Vetrovcova </t>
  </si>
  <si>
    <t>2449541.419 </t>
  </si>
  <si>
    <t> 07.07.1994 22:03 </t>
  </si>
  <si>
    <t>2449565.365 </t>
  </si>
  <si>
    <t> 31.07.1994 20:45 </t>
  </si>
  <si>
    <t>2449578.436 </t>
  </si>
  <si>
    <t> 13.08.1994 22:27 </t>
  </si>
  <si>
    <t>2449578.438 </t>
  </si>
  <si>
    <t> 13.08.1994 22:30 </t>
  </si>
  <si>
    <t>2449578.451 </t>
  </si>
  <si>
    <t> 13.08.1994 22:49 </t>
  </si>
  <si>
    <t>2449874.676 </t>
  </si>
  <si>
    <t> 06.06.1995 04:13 </t>
  </si>
  <si>
    <t> R.Hays </t>
  </si>
  <si>
    <t> AOEB 8 </t>
  </si>
  <si>
    <t>2449909.5271 </t>
  </si>
  <si>
    <t> 11.07.1995 00:39 </t>
  </si>
  <si>
    <t> J.Safar </t>
  </si>
  <si>
    <t>IBVS 4887 </t>
  </si>
  <si>
    <t>2449920.4098 </t>
  </si>
  <si>
    <t> 21.07.1995 21:50 </t>
  </si>
  <si>
    <t> -0.0100 </t>
  </si>
  <si>
    <t> BRNO 32 </t>
  </si>
  <si>
    <t>2449920.4140 </t>
  </si>
  <si>
    <t> 21.07.1995 21:56 </t>
  </si>
  <si>
    <t> -0.0058 </t>
  </si>
  <si>
    <t>2449920.4189 </t>
  </si>
  <si>
    <t> 21.07.1995 22:03 </t>
  </si>
  <si>
    <t> -0.0009 </t>
  </si>
  <si>
    <t> L.Brat </t>
  </si>
  <si>
    <t> P.Sobotka </t>
  </si>
  <si>
    <t>2449933.4744 </t>
  </si>
  <si>
    <t> 03.08.1995 23:23 </t>
  </si>
  <si>
    <t> -0.0143 </t>
  </si>
  <si>
    <t> P.Lutcha </t>
  </si>
  <si>
    <t>2449933.4841 </t>
  </si>
  <si>
    <t> 03.08.1995 23:37 </t>
  </si>
  <si>
    <t> -0.0046 </t>
  </si>
  <si>
    <t>JAVSO..46..184</t>
  </si>
  <si>
    <t>JAVSO..47..263</t>
  </si>
  <si>
    <t>JAVSO..48…87</t>
  </si>
  <si>
    <t>JAVSO..48..256</t>
  </si>
  <si>
    <t>OEJV 0211</t>
  </si>
  <si>
    <t>IBVS 6244</t>
  </si>
  <si>
    <t>OEJV 0191</t>
  </si>
  <si>
    <t>2449933.4848 </t>
  </si>
  <si>
    <t> 03.08.1995 23:38 </t>
  </si>
  <si>
    <t> -0.0039 </t>
  </si>
  <si>
    <t> A.Kratochvil </t>
  </si>
  <si>
    <t>2450253.677 </t>
  </si>
  <si>
    <t> 19.06.1996 04:14 </t>
  </si>
  <si>
    <t>C </t>
  </si>
  <si>
    <t>2450266.751 </t>
  </si>
  <si>
    <t> 02.07.1996 06:01 </t>
  </si>
  <si>
    <t>2450275.4528 </t>
  </si>
  <si>
    <t> 10.07.1996 22:52 </t>
  </si>
  <si>
    <t> -0.0061 </t>
  </si>
  <si>
    <t> M.Netolicky </t>
  </si>
  <si>
    <t>2450371.2769 </t>
  </si>
  <si>
    <t> 14.10.1996 18:38 </t>
  </si>
  <si>
    <t> -0.0208 </t>
  </si>
  <si>
    <t>2450371.2985 </t>
  </si>
  <si>
    <t> 14.10.1996 19:09 </t>
  </si>
  <si>
    <t> 0.0008 </t>
  </si>
  <si>
    <t>2450371.3040 </t>
  </si>
  <si>
    <t> 14.10.1996 19:17 </t>
  </si>
  <si>
    <t> 0.0063 </t>
  </si>
  <si>
    <t> M.Zibar </t>
  </si>
  <si>
    <t>2450693.664 </t>
  </si>
  <si>
    <t> 02.09.1997 03:56 </t>
  </si>
  <si>
    <t>2450750.290 </t>
  </si>
  <si>
    <t> 28.10.1997 18:57 </t>
  </si>
  <si>
    <t> M.Wischnewski </t>
  </si>
  <si>
    <t>BAVM 113 </t>
  </si>
  <si>
    <t>2450959.398 </t>
  </si>
  <si>
    <t> 25.05.1998 21:33 </t>
  </si>
  <si>
    <t> D.Matsnev </t>
  </si>
  <si>
    <t>2451057.400 </t>
  </si>
  <si>
    <t> 31.08.1998 21:36 </t>
  </si>
  <si>
    <t> R.Meyer </t>
  </si>
  <si>
    <t>BAVM 122 </t>
  </si>
  <si>
    <t>2451081.3790 </t>
  </si>
  <si>
    <t> 24.09.1998 21:05 </t>
  </si>
  <si>
    <t> 0.0029 </t>
  </si>
  <si>
    <t> R.Polloczek </t>
  </si>
  <si>
    <t>2451085.748 </t>
  </si>
  <si>
    <t> 29.09.1998 05:57 </t>
  </si>
  <si>
    <t> R.Hill </t>
  </si>
  <si>
    <t>2451129.3030 </t>
  </si>
  <si>
    <t> 11.11.1998 19:16 </t>
  </si>
  <si>
    <t> 0.0075 </t>
  </si>
  <si>
    <t>2451266.5174 </t>
  </si>
  <si>
    <t> 29.03.1999 00:25 </t>
  </si>
  <si>
    <t>o</t>
  </si>
  <si>
    <t> D.Husar </t>
  </si>
  <si>
    <t>BAVM 128 </t>
  </si>
  <si>
    <t>2451390.6732 </t>
  </si>
  <si>
    <t> 31.07.1999 04:09 </t>
  </si>
  <si>
    <t> -0.0008 </t>
  </si>
  <si>
    <t> J.A.Howell </t>
  </si>
  <si>
    <t>2451404.833 </t>
  </si>
  <si>
    <t> 14.08.1999 07:59 </t>
  </si>
  <si>
    <t> R.H.Nelson </t>
  </si>
  <si>
    <t>IBVS 4840 </t>
  </si>
  <si>
    <t>2451436.397 </t>
  </si>
  <si>
    <t> 14.09.1999 21:31 </t>
  </si>
  <si>
    <t>BAVM 131 </t>
  </si>
  <si>
    <t>2451438.5917 </t>
  </si>
  <si>
    <t> 17.09.1999 02:12 </t>
  </si>
  <si>
    <t> -0.0017 </t>
  </si>
  <si>
    <t>2451440.770 </t>
  </si>
  <si>
    <t> 19.09.1999 06:28 </t>
  </si>
  <si>
    <t>2451693.428 </t>
  </si>
  <si>
    <t> 28.05.2000 22:16 </t>
  </si>
  <si>
    <t>BAVM 143 </t>
  </si>
  <si>
    <t>2451793.641 </t>
  </si>
  <si>
    <t>IBVS 6196</t>
  </si>
  <si>
    <t>0.0013</t>
  </si>
  <si>
    <t>s5</t>
  </si>
  <si>
    <t>s6</t>
  </si>
  <si>
    <t>s7</t>
  </si>
  <si>
    <t> 06.09.2000 03:23 </t>
  </si>
  <si>
    <t>2452051.7428 </t>
  </si>
  <si>
    <t> 22.05.2001 05:49 </t>
  </si>
  <si>
    <t> -0.0011 </t>
  </si>
  <si>
    <t>G</t>
  </si>
  <si>
    <t> C.Lacy </t>
  </si>
  <si>
    <t>IBVS 5251 </t>
  </si>
  <si>
    <t>2452063.7217 </t>
  </si>
  <si>
    <t> 03.06.2001 05:19 </t>
  </si>
  <si>
    <t> -0.0020 </t>
  </si>
  <si>
    <t> S.Dvorak </t>
  </si>
  <si>
    <t>2452072.432 </t>
  </si>
  <si>
    <t> 11.06.2001 22:22 </t>
  </si>
  <si>
    <t>BAVM 154 </t>
  </si>
  <si>
    <t>2452087.683 </t>
  </si>
  <si>
    <t> 27.06.2001 04:23 </t>
  </si>
  <si>
    <t>2452370.8451 </t>
  </si>
  <si>
    <t> 06.04.2002 08:16 </t>
  </si>
  <si>
    <t> 0.0016 </t>
  </si>
  <si>
    <t> S.Jamieson </t>
  </si>
  <si>
    <t>2452405.693 </t>
  </si>
  <si>
    <t> 11.05.2002 04:37 </t>
  </si>
  <si>
    <t>2452466.6808 </t>
  </si>
  <si>
    <t> 11.07.2002 04:20 </t>
  </si>
  <si>
    <t> -0.0015 </t>
  </si>
  <si>
    <t>2452806.4725 </t>
  </si>
  <si>
    <t> 15.06.2003 23:20 </t>
  </si>
  <si>
    <t>BAVM 158 </t>
  </si>
  <si>
    <t>2452867.456 </t>
  </si>
  <si>
    <t> 15.08.2003 22:56 </t>
  </si>
  <si>
    <t>BAVM 171 </t>
  </si>
  <si>
    <t>2452878.35194 </t>
  </si>
  <si>
    <t> 26.08.2003 20:26 </t>
  </si>
  <si>
    <t> -0.00152 </t>
  </si>
  <si>
    <t> R.Ehrenberger </t>
  </si>
  <si>
    <t>OEJV 0074 </t>
  </si>
  <si>
    <t>2452911.0235 </t>
  </si>
  <si>
    <t> 28.09.2003 12:33 </t>
  </si>
  <si>
    <t> -0.0023 </t>
  </si>
  <si>
    <t> C.-H.Kim et al. </t>
  </si>
  <si>
    <t>IBVS 5694 </t>
  </si>
  <si>
    <t>2453209.4302 </t>
  </si>
  <si>
    <t> 22.07.2004 22:19 </t>
  </si>
  <si>
    <t> -0.0027 </t>
  </si>
  <si>
    <t> H.Jungbluth </t>
  </si>
  <si>
    <t>BAVM 173 </t>
  </si>
  <si>
    <t>2453209.433 </t>
  </si>
  <si>
    <t> 22.07.2004 22:23 </t>
  </si>
  <si>
    <t>BAVM 174 </t>
  </si>
  <si>
    <t>2453333.586 </t>
  </si>
  <si>
    <t> 24.11.2004 02:03 </t>
  </si>
  <si>
    <t> AOEB 12 </t>
  </si>
  <si>
    <t>2453531.7977 </t>
  </si>
  <si>
    <t> 10.06.2005 07:08 </t>
  </si>
  <si>
    <t>R</t>
  </si>
  <si>
    <t> J.M.Cook et al. </t>
  </si>
  <si>
    <t>IBVS 5636 </t>
  </si>
  <si>
    <t>2453542.691 </t>
  </si>
  <si>
    <t> 21.06.2005 04:35 </t>
  </si>
  <si>
    <t>2453555.7555 </t>
  </si>
  <si>
    <t> 04.07.2005 06:07 </t>
  </si>
  <si>
    <t> -0.0040 </t>
  </si>
  <si>
    <t>2453590.6084 </t>
  </si>
  <si>
    <t> 08.08.2005 02:36 </t>
  </si>
  <si>
    <t>2453612.3871 </t>
  </si>
  <si>
    <t> 29.08.2005 21:17 </t>
  </si>
  <si>
    <t> -0.0044 </t>
  </si>
  <si>
    <t>-I</t>
  </si>
  <si>
    <t> Poschinger </t>
  </si>
  <si>
    <t>BAVM 178 </t>
  </si>
  <si>
    <t>2453616.7454 </t>
  </si>
  <si>
    <t> 03.09.2005 05:53 </t>
  </si>
  <si>
    <t>7068</t>
  </si>
  <si>
    <t> N.Simmons </t>
  </si>
  <si>
    <t>2453673.3777 </t>
  </si>
  <si>
    <t> 29.10.2005 21:03 </t>
  </si>
  <si>
    <t>7094</t>
  </si>
  <si>
    <t> Jungbluth </t>
  </si>
  <si>
    <t>2453684.2691 </t>
  </si>
  <si>
    <t> 09.11.2005 18:27 </t>
  </si>
  <si>
    <t>7099</t>
  </si>
  <si>
    <t> M. Zejda et al. </t>
  </si>
  <si>
    <t>IBVS 5741 </t>
  </si>
  <si>
    <t>2453945.6471 </t>
  </si>
  <si>
    <t> 29.07.2006 03:31 </t>
  </si>
  <si>
    <t>7219</t>
  </si>
  <si>
    <t>2454201.5793 </t>
  </si>
  <si>
    <t> 11.04.2007 01:54 </t>
  </si>
  <si>
    <t>7336.5</t>
  </si>
  <si>
    <t> -0.0030 </t>
  </si>
  <si>
    <t> Lampens &amp; van Cauteren </t>
  </si>
  <si>
    <t>IBVS 5933 </t>
  </si>
  <si>
    <t>2454276.7266 </t>
  </si>
  <si>
    <t> 25.06.2007 05:26 </t>
  </si>
  <si>
    <t>7371</t>
  </si>
  <si>
    <t> J.Bialozynski </t>
  </si>
  <si>
    <t>2454359.4960 </t>
  </si>
  <si>
    <t> 15.09.2007 23:54 </t>
  </si>
  <si>
    <t>7409</t>
  </si>
  <si>
    <t>2454381.2785 </t>
  </si>
  <si>
    <t> 07.10.2007 18:41 </t>
  </si>
  <si>
    <t>7419</t>
  </si>
  <si>
    <t>2454466.2261 </t>
  </si>
  <si>
    <t> 31.12.2007 17:25 </t>
  </si>
  <si>
    <t>7458</t>
  </si>
  <si>
    <t> S.Bakan </t>
  </si>
  <si>
    <t>BAVM 203 </t>
  </si>
  <si>
    <t>2454583.8446 </t>
  </si>
  <si>
    <t> 27.04.2008 08:16 </t>
  </si>
  <si>
    <t>7512</t>
  </si>
  <si>
    <t>JAAVSO 36(2);186 </t>
  </si>
  <si>
    <t>2454594.7376 </t>
  </si>
  <si>
    <t> 08.05.2008 05:42 </t>
  </si>
  <si>
    <t>7517</t>
  </si>
  <si>
    <t>2454642.6572 </t>
  </si>
  <si>
    <t> 25.06.2008 03:46 </t>
  </si>
  <si>
    <t>7539</t>
  </si>
  <si>
    <t> -0.0013 </t>
  </si>
  <si>
    <t> K.Menzies </t>
  </si>
  <si>
    <t>2454965.02424 </t>
  </si>
  <si>
    <t> 13.05.2009 12:34 </t>
  </si>
  <si>
    <t>7687</t>
  </si>
  <si>
    <t> -0.00113 </t>
  </si>
  <si>
    <t> V.S.Kozyrewa et al. (Kepler) </t>
  </si>
  <si>
    <t> arXiv 1510.02111 </t>
  </si>
  <si>
    <t>2454967.20240 </t>
  </si>
  <si>
    <t> 15.05.2009 16:51 </t>
  </si>
  <si>
    <t>7688</t>
  </si>
  <si>
    <t>2454969.38054 </t>
  </si>
  <si>
    <t> 17.05.2009 21:07 </t>
  </si>
  <si>
    <t>7689</t>
  </si>
  <si>
    <t> -0.00114 </t>
  </si>
  <si>
    <t>2454971.55866 </t>
  </si>
  <si>
    <t> 20.05.2009 01:24 </t>
  </si>
  <si>
    <t>7690</t>
  </si>
  <si>
    <t> -0.00118 </t>
  </si>
  <si>
    <t>2454973.73682 </t>
  </si>
  <si>
    <t> 22.05.2009 05:41 </t>
  </si>
  <si>
    <t>7691</t>
  </si>
  <si>
    <t> -0.00117 </t>
  </si>
  <si>
    <t>2454975.91499 </t>
  </si>
  <si>
    <t> 24.05.2009 09:57 </t>
  </si>
  <si>
    <t>7692</t>
  </si>
  <si>
    <t> -0.00115 </t>
  </si>
  <si>
    <t>2454978.09314 </t>
  </si>
  <si>
    <t> 26.05.2009 14:14 </t>
  </si>
  <si>
    <t>7693</t>
  </si>
  <si>
    <t> -0.00116 </t>
  </si>
  <si>
    <t>2454980.27127 </t>
  </si>
  <si>
    <t> 28.05.2009 18:30 </t>
  </si>
  <si>
    <t>7694</t>
  </si>
  <si>
    <t>2454982.44946 </t>
  </si>
  <si>
    <t> 30.05.2009 22:47 </t>
  </si>
  <si>
    <t>7695</t>
  </si>
  <si>
    <t>2454984.62759 </t>
  </si>
  <si>
    <t> 02.06.2009 03:03 </t>
  </si>
  <si>
    <t>7696</t>
  </si>
  <si>
    <t>2454986.80578 </t>
  </si>
  <si>
    <t> 04.06.2009 07:20 </t>
  </si>
  <si>
    <t>7697</t>
  </si>
  <si>
    <t>2454988.98393 </t>
  </si>
  <si>
    <t> 06.06.2009 11:36 </t>
  </si>
  <si>
    <t>7698</t>
  </si>
  <si>
    <t>2454991.16210 </t>
  </si>
  <si>
    <t> 08.06.2009 15:53 </t>
  </si>
  <si>
    <t>7699</t>
  </si>
  <si>
    <t>2454993.34026 </t>
  </si>
  <si>
    <t> 10.06.2009 20:09 </t>
  </si>
  <si>
    <t>7700</t>
  </si>
  <si>
    <t> -0.00112 </t>
  </si>
  <si>
    <t>2454995.51841 </t>
  </si>
  <si>
    <t> 13.06.2009 00:26 </t>
  </si>
  <si>
    <t>7701</t>
  </si>
  <si>
    <t>2454997.69669 </t>
  </si>
  <si>
    <t> 15.06.2009 04:43 </t>
  </si>
  <si>
    <t>7702</t>
  </si>
  <si>
    <t> -0.00100 </t>
  </si>
  <si>
    <t>2455004.23105 </t>
  </si>
  <si>
    <t> 21.06.2009 17:32 </t>
  </si>
  <si>
    <t>7705</t>
  </si>
  <si>
    <t> -0.00110 </t>
  </si>
  <si>
    <t>2455006.40922 </t>
  </si>
  <si>
    <t> 23.06.2009 21:49 </t>
  </si>
  <si>
    <t>7706</t>
  </si>
  <si>
    <t> -0.00109 </t>
  </si>
  <si>
    <t>2455008.58736 </t>
  </si>
  <si>
    <t> 26.06.2009 02:05 </t>
  </si>
  <si>
    <t>7707</t>
  </si>
  <si>
    <t>2455010.76549 </t>
  </si>
  <si>
    <t> 28.06.2009 06:22 </t>
  </si>
  <si>
    <t>7708</t>
  </si>
  <si>
    <t>2455012.94365 </t>
  </si>
  <si>
    <t> 30.06.2009 10:38 </t>
  </si>
  <si>
    <t>7709</t>
  </si>
  <si>
    <t>2455017.29999 </t>
  </si>
  <si>
    <t> 04.07.2009 19:11 </t>
  </si>
  <si>
    <t>7711</t>
  </si>
  <si>
    <t>2455019.47812 </t>
  </si>
  <si>
    <t> 06.07.2009 23:28 </t>
  </si>
  <si>
    <t>7712</t>
  </si>
  <si>
    <t> -0.00111 </t>
  </si>
  <si>
    <t>2455021.65625 </t>
  </si>
  <si>
    <t> 09.07.2009 03:45 </t>
  </si>
  <si>
    <t>7713</t>
  </si>
  <si>
    <t>2455023.83439 </t>
  </si>
  <si>
    <t> 11.07.2009 08:01 </t>
  </si>
  <si>
    <t>7714</t>
  </si>
  <si>
    <t>2455026.01257 </t>
  </si>
  <si>
    <t> 13.07.2009 12:18 </t>
  </si>
  <si>
    <t>7715</t>
  </si>
  <si>
    <t>2455028.19073 </t>
  </si>
  <si>
    <t> 15.07.2009 16:34 </t>
  </si>
  <si>
    <t>7716</t>
  </si>
  <si>
    <t>2455030.36885 </t>
  </si>
  <si>
    <t> 17.07.2009 20:51 </t>
  </si>
  <si>
    <t>7717</t>
  </si>
  <si>
    <t>2455032.54697 </t>
  </si>
  <si>
    <t> 20.07.2009 01:07 </t>
  </si>
  <si>
    <t>7718</t>
  </si>
  <si>
    <t> -0.00119 </t>
  </si>
  <si>
    <t>2455034.72509 </t>
  </si>
  <si>
    <t> 22.07.2009 05:24 </t>
  </si>
  <si>
    <t>7719</t>
  </si>
  <si>
    <t> -0.00122 </t>
  </si>
  <si>
    <t>2455036.90328 </t>
  </si>
  <si>
    <t> 24.07.2009 09:40 </t>
  </si>
  <si>
    <t>7720</t>
  </si>
  <si>
    <t>2455039.08140 </t>
  </si>
  <si>
    <t> 26.07.2009 13:57 </t>
  </si>
  <si>
    <t>7721</t>
  </si>
  <si>
    <t>2455041.25957 </t>
  </si>
  <si>
    <t> 28.07.2009 18:13 </t>
  </si>
  <si>
    <t>7722</t>
  </si>
  <si>
    <t> -0.00121 </t>
  </si>
  <si>
    <t>2455043.43771 </t>
  </si>
  <si>
    <t> 30.07.2009 22:30 </t>
  </si>
  <si>
    <t>7723</t>
  </si>
  <si>
    <t>2455045.6128 </t>
  </si>
  <si>
    <t> 02.08.2009 02:42 </t>
  </si>
  <si>
    <t>7724</t>
  </si>
  <si>
    <t> -0.0043 </t>
  </si>
  <si>
    <t> JAAVSO 38;85 </t>
  </si>
  <si>
    <t>2455045.61584 </t>
  </si>
  <si>
    <t> 02.08.2009 02:46 </t>
  </si>
  <si>
    <t> -0.00125 </t>
  </si>
  <si>
    <t>2455047.79406 </t>
  </si>
  <si>
    <t> 04.08.2009 07:03 </t>
  </si>
  <si>
    <t>7725</t>
  </si>
  <si>
    <t>2455049.97218 </t>
  </si>
  <si>
    <t> 06.08.2009 11:19 </t>
  </si>
  <si>
    <t>7726</t>
  </si>
  <si>
    <t>2455052.15043 </t>
  </si>
  <si>
    <t> 08.08.2009 15:36 </t>
  </si>
  <si>
    <t>7727</t>
  </si>
  <si>
    <t>2455054.32850 </t>
  </si>
  <si>
    <t> 10.08.2009 19:53 </t>
  </si>
  <si>
    <t>7728</t>
  </si>
  <si>
    <t> -0.00120 </t>
  </si>
  <si>
    <t>2455056.50666 </t>
  </si>
  <si>
    <t> 13.08.2009 00:09 </t>
  </si>
  <si>
    <t>7729</t>
  </si>
  <si>
    <t>2455058.6838 </t>
  </si>
  <si>
    <t> 15.08.2009 04:24 </t>
  </si>
  <si>
    <t>7730</t>
  </si>
  <si>
    <t> -0.0022 </t>
  </si>
  <si>
    <t>2455060.86302 </t>
  </si>
  <si>
    <t> 17.08.2009 08:42 </t>
  </si>
  <si>
    <t>7731</t>
  </si>
  <si>
    <t>2455063.04122 </t>
  </si>
  <si>
    <t> 19.08.2009 12:59 </t>
  </si>
  <si>
    <t>7732</t>
  </si>
  <si>
    <t>2455065.21935 </t>
  </si>
  <si>
    <t> 21.08.2009 17:15 </t>
  </si>
  <si>
    <t>7733</t>
  </si>
  <si>
    <t>2455067.39750 </t>
  </si>
  <si>
    <t> 23.08.2009 21:32 </t>
  </si>
  <si>
    <t>7734</t>
  </si>
  <si>
    <t>2455068.4855 </t>
  </si>
  <si>
    <t> 24.08.2009 23:39 </t>
  </si>
  <si>
    <t>7734.5</t>
  </si>
  <si>
    <t>-U;-I</t>
  </si>
  <si>
    <t> M.Rätz &amp; K.Rätz </t>
  </si>
  <si>
    <t>BAVM 214 </t>
  </si>
  <si>
    <t>2455069.57563 </t>
  </si>
  <si>
    <t> 26.08.2009 01:48 </t>
  </si>
  <si>
    <t>7735</t>
  </si>
  <si>
    <t>2455071.75385 </t>
  </si>
  <si>
    <t> 28.08.2009 06:05 </t>
  </si>
  <si>
    <t>7736</t>
  </si>
  <si>
    <t>2455073.93203 </t>
  </si>
  <si>
    <t> 30.08.2009 10:22 </t>
  </si>
  <si>
    <t>7737</t>
  </si>
  <si>
    <t> -0.00106 </t>
  </si>
  <si>
    <t>2455076.11020 </t>
  </si>
  <si>
    <t> 01.09.2009 14:38 </t>
  </si>
  <si>
    <t>7738</t>
  </si>
  <si>
    <t> -0.00105 </t>
  </si>
  <si>
    <t>2455078.28829 </t>
  </si>
  <si>
    <t> 03.09.2009 18:55 </t>
  </si>
  <si>
    <t>7739</t>
  </si>
  <si>
    <t>2455080.46645 </t>
  </si>
  <si>
    <t> 05.09.2009 23:11 </t>
  </si>
  <si>
    <t>7740</t>
  </si>
  <si>
    <t>2455082.64459 </t>
  </si>
  <si>
    <t> 08.09.2009 03:28 </t>
  </si>
  <si>
    <t>7741</t>
  </si>
  <si>
    <t>2455084.82276 </t>
  </si>
  <si>
    <t> 10.09.2009 07:44 </t>
  </si>
  <si>
    <t>7742</t>
  </si>
  <si>
    <t>2455087.00089 </t>
  </si>
  <si>
    <t> 12.09.2009 12:01 </t>
  </si>
  <si>
    <t>7743</t>
  </si>
  <si>
    <t>2455091.35710 </t>
  </si>
  <si>
    <t> 16.09.2009 20:34 </t>
  </si>
  <si>
    <t>7745</t>
  </si>
  <si>
    <t> -0.00123 </t>
  </si>
  <si>
    <t>2455093.53539 </t>
  </si>
  <si>
    <t> 19.09.2009 00:50 </t>
  </si>
  <si>
    <t>7746</t>
  </si>
  <si>
    <t>2455095.71356 </t>
  </si>
  <si>
    <t> 21.09.2009 05:07 </t>
  </si>
  <si>
    <t>7747</t>
  </si>
  <si>
    <t> -0.00108 </t>
  </si>
  <si>
    <t>2455097.89167 </t>
  </si>
  <si>
    <t> 23.09.2009 09:24 </t>
  </si>
  <si>
    <t>7748</t>
  </si>
  <si>
    <t>2455100.06984 </t>
  </si>
  <si>
    <t> 25.09.2009 13:40 </t>
  </si>
  <si>
    <t>7749</t>
  </si>
  <si>
    <t>2455102.24797 </t>
  </si>
  <si>
    <t> 27.09.2009 17:57 </t>
  </si>
  <si>
    <t>7750</t>
  </si>
  <si>
    <t>2455104.42610 </t>
  </si>
  <si>
    <t> 29.09.2009 22:13 </t>
  </si>
  <si>
    <t>7751</t>
  </si>
  <si>
    <t>2455106.60426 </t>
  </si>
  <si>
    <t> 02.10.2009 02:30 </t>
  </si>
  <si>
    <t>7752</t>
  </si>
  <si>
    <t>2455108.78242 </t>
  </si>
  <si>
    <t> 04.10.2009 06:46 </t>
  </si>
  <si>
    <t>7753</t>
  </si>
  <si>
    <t>2455110.96060 </t>
  </si>
  <si>
    <t> 06.10.2009 11:03 </t>
  </si>
  <si>
    <t>7754</t>
  </si>
  <si>
    <t>2455113.13873 </t>
  </si>
  <si>
    <t> 08.10.2009 15:19 </t>
  </si>
  <si>
    <t>7755</t>
  </si>
  <si>
    <t>2455115.31692 </t>
  </si>
  <si>
    <t> 10.10.2009 19:36 </t>
  </si>
  <si>
    <t>7756</t>
  </si>
  <si>
    <t>2455117.49504 </t>
  </si>
  <si>
    <t> 12.10.2009 23:52 </t>
  </si>
  <si>
    <t>7757</t>
  </si>
  <si>
    <t>2455119.67321 </t>
  </si>
  <si>
    <t> 15.10.2009 04:09 </t>
  </si>
  <si>
    <t>7758</t>
  </si>
  <si>
    <t>2455121.85135 </t>
  </si>
  <si>
    <t> 17.10.2009 08:25 </t>
  </si>
  <si>
    <t>7759</t>
  </si>
  <si>
    <t>2455124.02950 </t>
  </si>
  <si>
    <t> 19.10.2009 12:42 </t>
  </si>
  <si>
    <t>7760</t>
  </si>
  <si>
    <t>2455126.20765 </t>
  </si>
  <si>
    <t> 21.10.2009 16:59 </t>
  </si>
  <si>
    <t>7761</t>
  </si>
  <si>
    <t>2455128.38578 </t>
  </si>
  <si>
    <t> 23.10.2009 21:15 </t>
  </si>
  <si>
    <t>7762</t>
  </si>
  <si>
    <t>2455132.74208 </t>
  </si>
  <si>
    <t> 28.10.2009 05:48 </t>
  </si>
  <si>
    <t>7764</t>
  </si>
  <si>
    <t>2455134.92022 </t>
  </si>
  <si>
    <t> 30.10.2009 10:05 </t>
  </si>
  <si>
    <t>7765</t>
  </si>
  <si>
    <t>2455137.09838 </t>
  </si>
  <si>
    <t> 01.11.2009 14:21 </t>
  </si>
  <si>
    <t>7766</t>
  </si>
  <si>
    <t>2455139.27653 </t>
  </si>
  <si>
    <t> 03.11.2009 18:38 </t>
  </si>
  <si>
    <t>7767</t>
  </si>
  <si>
    <t>2455141.45468 </t>
  </si>
  <si>
    <t> 05.11.2009 22:54 </t>
  </si>
  <si>
    <t>7768</t>
  </si>
  <si>
    <t>2455143.63282 </t>
  </si>
  <si>
    <t> 08.11.2009 03:11 </t>
  </si>
  <si>
    <t>7769</t>
  </si>
  <si>
    <t>2455145.81099 </t>
  </si>
  <si>
    <t> 10.11.2009 07:27 </t>
  </si>
  <si>
    <t>7770</t>
  </si>
  <si>
    <t>2455147.98918 </t>
  </si>
  <si>
    <t> 12.11.2009 11:44 </t>
  </si>
  <si>
    <t>7771</t>
  </si>
  <si>
    <t>2455150.16731 </t>
  </si>
  <si>
    <t> 14.11.2009 16:00 </t>
  </si>
  <si>
    <t>7772</t>
  </si>
  <si>
    <t>2455152.34548 </t>
  </si>
  <si>
    <t> 16.11.2009 20:17 </t>
  </si>
  <si>
    <t>7773</t>
  </si>
  <si>
    <t>2455156.70175 </t>
  </si>
  <si>
    <t> 21.11.2009 04:50 </t>
  </si>
  <si>
    <t>7775</t>
  </si>
  <si>
    <t>2455158.87990 </t>
  </si>
  <si>
    <t> 23.11.2009 09:07 </t>
  </si>
  <si>
    <t>7776</t>
  </si>
  <si>
    <t>2455161.05809 </t>
  </si>
  <si>
    <t> 25.11.2009 13:23 </t>
  </si>
  <si>
    <t>7777</t>
  </si>
  <si>
    <t>2455163.23632 </t>
  </si>
  <si>
    <t> 27.11.2009 17:40 </t>
  </si>
  <si>
    <t>7778</t>
  </si>
  <si>
    <t>2455165.41448 </t>
  </si>
  <si>
    <t> 29.11.2009 21:56 </t>
  </si>
  <si>
    <t>7779</t>
  </si>
  <si>
    <t>2455167.59263 </t>
  </si>
  <si>
    <t> 02.12.2009 02:13 </t>
  </si>
  <si>
    <t>7780</t>
  </si>
  <si>
    <t>2455169.77094 </t>
  </si>
  <si>
    <t> 04.12.2009 06:30 </t>
  </si>
  <si>
    <t>7781</t>
  </si>
  <si>
    <t> -0.00095 </t>
  </si>
  <si>
    <t>2455171.94888 </t>
  </si>
  <si>
    <t> 06.12.2009 10:46 </t>
  </si>
  <si>
    <t>7782</t>
  </si>
  <si>
    <t>2455174.12705 </t>
  </si>
  <si>
    <t> 08.12.2009 15:02 </t>
  </si>
  <si>
    <t>7783</t>
  </si>
  <si>
    <t>2455176.30523 </t>
  </si>
  <si>
    <t> 10.12.2009 19:19 </t>
  </si>
  <si>
    <t>7784</t>
  </si>
  <si>
    <t>2455178.48340 </t>
  </si>
  <si>
    <t> 12.12.2009 23:36 </t>
  </si>
  <si>
    <t>7785</t>
  </si>
  <si>
    <t>2455180.66164 </t>
  </si>
  <si>
    <t> 15.12.2009 03:52 </t>
  </si>
  <si>
    <t>7786</t>
  </si>
  <si>
    <t> -0.00102 </t>
  </si>
  <si>
    <t>2455187.19601 </t>
  </si>
  <si>
    <t> 21.12.2009 16:42 </t>
  </si>
  <si>
    <t>7789</t>
  </si>
  <si>
    <t>2455189.37422 </t>
  </si>
  <si>
    <t> 23.12.2009 20:58 </t>
  </si>
  <si>
    <t>7790</t>
  </si>
  <si>
    <t>2455191.55238 </t>
  </si>
  <si>
    <t> 26.12.2009 01:15 </t>
  </si>
  <si>
    <t>7791</t>
  </si>
  <si>
    <t>2455193.73047 </t>
  </si>
  <si>
    <t> 28.12.2009 05:31 </t>
  </si>
  <si>
    <t>7792</t>
  </si>
  <si>
    <t>2455195.90868 </t>
  </si>
  <si>
    <t> 30.12.2009 09:48 </t>
  </si>
  <si>
    <t>7793</t>
  </si>
  <si>
    <t>2455198.08687 </t>
  </si>
  <si>
    <t> 01.01.2010 14:05 </t>
  </si>
  <si>
    <t>7794</t>
  </si>
  <si>
    <t>2455200.26502 </t>
  </si>
  <si>
    <t> 03.01.2010 18:21 </t>
  </si>
  <si>
    <t>7795</t>
  </si>
  <si>
    <t> -0.00103 </t>
  </si>
  <si>
    <t>2455202.44317 </t>
  </si>
  <si>
    <t> 05.01.2010 22:38 </t>
  </si>
  <si>
    <t>7796</t>
  </si>
  <si>
    <t>2455204.62133 </t>
  </si>
  <si>
    <t> 08.01.2010 02:54 </t>
  </si>
  <si>
    <t>7797</t>
  </si>
  <si>
    <t>2455206.79947 </t>
  </si>
  <si>
    <t> 10.01.2010 07:11 </t>
  </si>
  <si>
    <t>7798</t>
  </si>
  <si>
    <t> -0.00104 </t>
  </si>
  <si>
    <t>2455208.97767 </t>
  </si>
  <si>
    <t> 12.01.2010 11:27 </t>
  </si>
  <si>
    <t>7799</t>
  </si>
  <si>
    <t>2455211.15577 </t>
  </si>
  <si>
    <t> 14.01.2010 15:44 </t>
  </si>
  <si>
    <t>7800</t>
  </si>
  <si>
    <t>2455213.33390 </t>
  </si>
  <si>
    <t> 16.01.2010 20:00 </t>
  </si>
  <si>
    <t>7801</t>
  </si>
  <si>
    <t> -0.00107 </t>
  </si>
  <si>
    <t>2455215.51200 </t>
  </si>
  <si>
    <t> 19.01.2010 00:17 </t>
  </si>
  <si>
    <t>7802</t>
  </si>
  <si>
    <t>2455217.69013 </t>
  </si>
  <si>
    <t> 21.01.2010 04:33 </t>
  </si>
  <si>
    <t>7803</t>
  </si>
  <si>
    <t>2455219.86829 </t>
  </si>
  <si>
    <t> 23.01.2010 08:50 </t>
  </si>
  <si>
    <t>7804</t>
  </si>
  <si>
    <t>2455222.04642 </t>
  </si>
  <si>
    <t> 25.01.2010 13:06 </t>
  </si>
  <si>
    <t>7805</t>
  </si>
  <si>
    <t>2455224.22459 </t>
  </si>
  <si>
    <t> 27.01.2010 17:23 </t>
  </si>
  <si>
    <t>7806</t>
  </si>
  <si>
    <t>2455228.58090 </t>
  </si>
  <si>
    <t> 01.02.2010 01:56 </t>
  </si>
  <si>
    <t>7808</t>
  </si>
  <si>
    <t>2455235.11540 </t>
  </si>
  <si>
    <t> 07.02.2010 14:46 </t>
  </si>
  <si>
    <t>7811</t>
  </si>
  <si>
    <t>2455237.29356 </t>
  </si>
  <si>
    <t> 09.02.2010 19:02 </t>
  </si>
  <si>
    <t>7812</t>
  </si>
  <si>
    <t>2455239.47174 </t>
  </si>
  <si>
    <t> 11.02.2010 23:19 </t>
  </si>
  <si>
    <t>7813</t>
  </si>
  <si>
    <t>2455243.82801 </t>
  </si>
  <si>
    <t> 16.02.2010 07:52 </t>
  </si>
  <si>
    <t>7815</t>
  </si>
  <si>
    <t>2455246.00621 </t>
  </si>
  <si>
    <t> 18.02.2010 12:08 </t>
  </si>
  <si>
    <t>7816</t>
  </si>
  <si>
    <t>2455248.18439 </t>
  </si>
  <si>
    <t> 20.02.2010 16:25 </t>
  </si>
  <si>
    <t>7817</t>
  </si>
  <si>
    <t>2455250.36247 </t>
  </si>
  <si>
    <t> 22.02.2010 20:41 </t>
  </si>
  <si>
    <t>7818</t>
  </si>
  <si>
    <t>2455252.54061 </t>
  </si>
  <si>
    <t> 25.02.2010 00:58 </t>
  </si>
  <si>
    <t>7819</t>
  </si>
  <si>
    <t>2455254.71876 </t>
  </si>
  <si>
    <t> 27.02.2010 05:15 </t>
  </si>
  <si>
    <t>7820</t>
  </si>
  <si>
    <t>2455256.89700 </t>
  </si>
  <si>
    <t> 01.03.2010 09:31 </t>
  </si>
  <si>
    <t>7821</t>
  </si>
  <si>
    <t>2455259.07514 </t>
  </si>
  <si>
    <t> 03.03.2010 13:48 </t>
  </si>
  <si>
    <t>7822</t>
  </si>
  <si>
    <t>2455261.25326 </t>
  </si>
  <si>
    <t> 05.03.2010 18:04 </t>
  </si>
  <si>
    <t>7823</t>
  </si>
  <si>
    <t>2455263.43145 </t>
  </si>
  <si>
    <t> 07.03.2010 22:21 </t>
  </si>
  <si>
    <t>7824</t>
  </si>
  <si>
    <t>2455265.60958 </t>
  </si>
  <si>
    <t> 10.03.2010 02:37 </t>
  </si>
  <si>
    <t>7825</t>
  </si>
  <si>
    <t>2455267.78771 </t>
  </si>
  <si>
    <t> 12.03.2010 06:54 </t>
  </si>
  <si>
    <t>7826</t>
  </si>
  <si>
    <t>2455269.96587 </t>
  </si>
  <si>
    <t> 14.03.2010 11:10 </t>
  </si>
  <si>
    <t>7827</t>
  </si>
  <si>
    <t>2455272.14398 </t>
  </si>
  <si>
    <t> 16.03.2010 15:27 </t>
  </si>
  <si>
    <t>7828</t>
  </si>
  <si>
    <t>2455274.32208 </t>
  </si>
  <si>
    <t> 18.03.2010 19:43 </t>
  </si>
  <si>
    <t>7829</t>
  </si>
  <si>
    <t>2455278.67836 </t>
  </si>
  <si>
    <t> 23.03.2010 04:16 </t>
  </si>
  <si>
    <t>7831</t>
  </si>
  <si>
    <t>2455280.85650 </t>
  </si>
  <si>
    <t> 25.03.2010 08:33 </t>
  </si>
  <si>
    <t>7832</t>
  </si>
  <si>
    <t> -0.00126 </t>
  </si>
  <si>
    <t>2455283.03465 </t>
  </si>
  <si>
    <t> 27.03.2010 12:49 </t>
  </si>
  <si>
    <t>7833</t>
  </si>
  <si>
    <t> -0.00127 </t>
  </si>
  <si>
    <t>2455285.21281 </t>
  </si>
  <si>
    <t> 29.03.2010 17:06 </t>
  </si>
  <si>
    <t>7834</t>
  </si>
  <si>
    <t>2455287.39099 </t>
  </si>
  <si>
    <t> 31.03.2010 21:23 </t>
  </si>
  <si>
    <t>7835</t>
  </si>
  <si>
    <t>2455289.56916 </t>
  </si>
  <si>
    <t> 03.04.2010 01:39 </t>
  </si>
  <si>
    <t>7836</t>
  </si>
  <si>
    <t>2455291.74733 </t>
  </si>
  <si>
    <t> 05.04.2010 05:56 </t>
  </si>
  <si>
    <t>7837</t>
  </si>
  <si>
    <t>2455293.92549 </t>
  </si>
  <si>
    <t> 07.04.2010 10:12 </t>
  </si>
  <si>
    <t>7838</t>
  </si>
  <si>
    <t>2455296.10362 </t>
  </si>
  <si>
    <t> 09.04.2010 14:29 </t>
  </si>
  <si>
    <t>7839</t>
  </si>
  <si>
    <t>2455298.28180 </t>
  </si>
  <si>
    <t> 11.04.2010 18:45 </t>
  </si>
  <si>
    <t>7840</t>
  </si>
  <si>
    <t>2455300.45997 </t>
  </si>
  <si>
    <t> 13.04.2010 23:02 </t>
  </si>
  <si>
    <t>7841</t>
  </si>
  <si>
    <t>2455302.63812 </t>
  </si>
  <si>
    <t> 16.04.2010 03:18 </t>
  </si>
  <si>
    <t>7842</t>
  </si>
  <si>
    <t>2455304.8135 </t>
  </si>
  <si>
    <t> 18.04.2010 07:31 </t>
  </si>
  <si>
    <t>7843</t>
  </si>
  <si>
    <t> JAAVSO 39;94 </t>
  </si>
  <si>
    <t>2455304.81631 </t>
  </si>
  <si>
    <t> 18.04.2010 07:35 </t>
  </si>
  <si>
    <t>2455306.99439 </t>
  </si>
  <si>
    <t> 20.04.2010 11:51 </t>
  </si>
  <si>
    <t>7844</t>
  </si>
  <si>
    <t>2455311.35074 </t>
  </si>
  <si>
    <t> 24.04.2010 20:25 </t>
  </si>
  <si>
    <t>7846</t>
  </si>
  <si>
    <t>2455313.52889 </t>
  </si>
  <si>
    <t> 27.04.2010 00:41 </t>
  </si>
  <si>
    <t>7847</t>
  </si>
  <si>
    <t>2455315.70703 </t>
  </si>
  <si>
    <t> 29.04.2010 04:58 </t>
  </si>
  <si>
    <t>7848</t>
  </si>
  <si>
    <t>2455317.88525 </t>
  </si>
  <si>
    <t> 01.05.2010 09:14 </t>
  </si>
  <si>
    <t>7849</t>
  </si>
  <si>
    <t>2455320.06334 </t>
  </si>
  <si>
    <t> 03.05.2010 13:31 </t>
  </si>
  <si>
    <t>7850</t>
  </si>
  <si>
    <t>2455322.24152 </t>
  </si>
  <si>
    <t> 05.05.2010 17:47 </t>
  </si>
  <si>
    <t>7851</t>
  </si>
  <si>
    <t>2455324.41968 </t>
  </si>
  <si>
    <t> 07.05.2010 22:04 </t>
  </si>
  <si>
    <t>7852</t>
  </si>
  <si>
    <t>2455326.59804 </t>
  </si>
  <si>
    <t> 10.05.2010 02:21 </t>
  </si>
  <si>
    <t>7853</t>
  </si>
  <si>
    <t> -0.00096 </t>
  </si>
  <si>
    <t>2455328.77600 </t>
  </si>
  <si>
    <t> 12.05.2010 06:37 </t>
  </si>
  <si>
    <t>7854</t>
  </si>
  <si>
    <t>2455330.95426 </t>
  </si>
  <si>
    <t> 14.05.2010 10:54 </t>
  </si>
  <si>
    <t>7855</t>
  </si>
  <si>
    <t>2455335.31062 </t>
  </si>
  <si>
    <t> 18.05.2010 19:27 </t>
  </si>
  <si>
    <t>7857</t>
  </si>
  <si>
    <t>2455337.48874 </t>
  </si>
  <si>
    <t> 20.05.2010 23:43 </t>
  </si>
  <si>
    <t>7858</t>
  </si>
  <si>
    <t>2455339.66684 </t>
  </si>
  <si>
    <t> 23.05.2010 04:00 </t>
  </si>
  <si>
    <t>7859</t>
  </si>
  <si>
    <t>2455344.02316 </t>
  </si>
  <si>
    <t> 27.05.2010 12:33 </t>
  </si>
  <si>
    <t>7861</t>
  </si>
  <si>
    <t>2455346.20128 </t>
  </si>
  <si>
    <t> 29.05.2010 16:49 </t>
  </si>
  <si>
    <t>7862</t>
  </si>
  <si>
    <t>2455348.37940 </t>
  </si>
  <si>
    <t> 31.05.2010 21:06 </t>
  </si>
  <si>
    <t>7863</t>
  </si>
  <si>
    <t>2455350.55753 </t>
  </si>
  <si>
    <t> 03.06.2010 01:22 </t>
  </si>
  <si>
    <t>7864</t>
  </si>
  <si>
    <t>2455352.73568 </t>
  </si>
  <si>
    <t> 05.06.2010 05:39 </t>
  </si>
  <si>
    <t>7865</t>
  </si>
  <si>
    <t>2455354.91386 </t>
  </si>
  <si>
    <t> 07.06.2010 09:55 </t>
  </si>
  <si>
    <t>7866</t>
  </si>
  <si>
    <t>2455357.09203 </t>
  </si>
  <si>
    <t> 09.06.2010 14:12 </t>
  </si>
  <si>
    <t>7867</t>
  </si>
  <si>
    <t>2455359.27017 </t>
  </si>
  <si>
    <t> 11.06.2010 18:29 </t>
  </si>
  <si>
    <t>7868</t>
  </si>
  <si>
    <t>2455361.44831 </t>
  </si>
  <si>
    <t> 13.06.2010 22:45 </t>
  </si>
  <si>
    <t>7869</t>
  </si>
  <si>
    <t>2455363.62648 </t>
  </si>
  <si>
    <t> 16.06.2010 03:02 </t>
  </si>
  <si>
    <t>7870</t>
  </si>
  <si>
    <t>2455365.80460 </t>
  </si>
  <si>
    <t> 18.06.2010 07:18 </t>
  </si>
  <si>
    <t>7871</t>
  </si>
  <si>
    <t>2455367.98278 </t>
  </si>
  <si>
    <t> 20.06.2010 11:35 </t>
  </si>
  <si>
    <t>7872</t>
  </si>
  <si>
    <t>2455372.33909 </t>
  </si>
  <si>
    <t> 24.06.2010 20:08 </t>
  </si>
  <si>
    <t>7874</t>
  </si>
  <si>
    <t>2455374.51723 </t>
  </si>
  <si>
    <t> 27.06.2010 00:24 </t>
  </si>
  <si>
    <t>7875</t>
  </si>
  <si>
    <t>2455376.69534 </t>
  </si>
  <si>
    <t> 29.06.2010 04:41 </t>
  </si>
  <si>
    <t>7876</t>
  </si>
  <si>
    <t>2455378.87356 </t>
  </si>
  <si>
    <t> 01.07.2010 08:57 </t>
  </si>
  <si>
    <t>7877</t>
  </si>
  <si>
    <t>2455381.05167 </t>
  </si>
  <si>
    <t> 03.07.2010 13:14 </t>
  </si>
  <si>
    <t>7878</t>
  </si>
  <si>
    <t>2455383.22987 </t>
  </si>
  <si>
    <t> 05.07.2010 17:31 </t>
  </si>
  <si>
    <t>7879</t>
  </si>
  <si>
    <t>2455385.40802 </t>
  </si>
  <si>
    <t> 07.07.2010 21:47 </t>
  </si>
  <si>
    <t>7880</t>
  </si>
  <si>
    <t>2455387.58616 </t>
  </si>
  <si>
    <t> 10.07.2010 02:04 </t>
  </si>
  <si>
    <t>7881</t>
  </si>
  <si>
    <t>2455389.76436 </t>
  </si>
  <si>
    <t> 12.07.2010 06:20 </t>
  </si>
  <si>
    <t>7882</t>
  </si>
  <si>
    <t>2455391.94264 </t>
  </si>
  <si>
    <t> 14.07.2010 10:37 </t>
  </si>
  <si>
    <t>7883</t>
  </si>
  <si>
    <t>2455394.12078 </t>
  </si>
  <si>
    <t> 16.07.2010 14:53 </t>
  </si>
  <si>
    <t>7884</t>
  </si>
  <si>
    <t> -0.00101 </t>
  </si>
  <si>
    <t>2455396.29897 </t>
  </si>
  <si>
    <t> 18.07.2010 19:10 </t>
  </si>
  <si>
    <t>7885</t>
  </si>
  <si>
    <t> -0.00097 </t>
  </si>
  <si>
    <t>2455398.47699 </t>
  </si>
  <si>
    <t> 20.07.2010 23:26 </t>
  </si>
  <si>
    <t>7886</t>
  </si>
  <si>
    <t>2455400.65524 </t>
  </si>
  <si>
    <t> 23.07.2010 03:43 </t>
  </si>
  <si>
    <t>7887</t>
  </si>
  <si>
    <t>2455402.83331 </t>
  </si>
  <si>
    <t> 25.07.2010 07:59 </t>
  </si>
  <si>
    <t>7888</t>
  </si>
  <si>
    <t>2455405.01151 </t>
  </si>
  <si>
    <t> 27.07.2010 12:16 </t>
  </si>
  <si>
    <t>7889</t>
  </si>
  <si>
    <t>2455407.18966 </t>
  </si>
  <si>
    <t> 29.07.2010 16:33 </t>
  </si>
  <si>
    <t>7890</t>
  </si>
  <si>
    <t>2455409.36777 </t>
  </si>
  <si>
    <t> 31.07.2010 20:49 </t>
  </si>
  <si>
    <t>7891</t>
  </si>
  <si>
    <t>2455411.54600 </t>
  </si>
  <si>
    <t> 03.08.2010 01:06 </t>
  </si>
  <si>
    <t>7892</t>
  </si>
  <si>
    <t>2455413.72416 </t>
  </si>
  <si>
    <t> 05.08.2010 05:22 </t>
  </si>
  <si>
    <t>7893</t>
  </si>
  <si>
    <t>2455415.90226 </t>
  </si>
  <si>
    <t> 07.08.2010 09:39 </t>
  </si>
  <si>
    <t>7894</t>
  </si>
  <si>
    <t>2455418.08049 </t>
  </si>
  <si>
    <t> 09.08.2010 13:55 </t>
  </si>
  <si>
    <t>7895</t>
  </si>
  <si>
    <t>2455420.25857 </t>
  </si>
  <si>
    <t> 11.08.2010 18:12 </t>
  </si>
  <si>
    <t>7896</t>
  </si>
  <si>
    <t>2455422.43676 </t>
  </si>
  <si>
    <t> 13.08.2010 22:28 </t>
  </si>
  <si>
    <t>7897</t>
  </si>
  <si>
    <t>2455424.61487 </t>
  </si>
  <si>
    <t> 16.08.2010 02:45 </t>
  </si>
  <si>
    <t>7898</t>
  </si>
  <si>
    <t>2455428.97120 </t>
  </si>
  <si>
    <t> 20.08.2010 11:18 </t>
  </si>
  <si>
    <t>7900</t>
  </si>
  <si>
    <t>2455431.14933 </t>
  </si>
  <si>
    <t> 22.08.2010 15:35 </t>
  </si>
  <si>
    <t>7901</t>
  </si>
  <si>
    <t>2455433.32744 </t>
  </si>
  <si>
    <t> 24.08.2010 19:51 </t>
  </si>
  <si>
    <t>7902</t>
  </si>
  <si>
    <t>2455435.50560 </t>
  </si>
  <si>
    <t> 27.08.2010 00:08 </t>
  </si>
  <si>
    <t>7903</t>
  </si>
  <si>
    <t>2455437.6827 </t>
  </si>
  <si>
    <t> 29.08.2010 04:23 </t>
  </si>
  <si>
    <t>7904</t>
  </si>
  <si>
    <t>2455437.68373 </t>
  </si>
  <si>
    <t> 29.08.2010 04:24 </t>
  </si>
  <si>
    <t>2455439.86184 </t>
  </si>
  <si>
    <t> 31.08.2010 08:41 </t>
  </si>
  <si>
    <t>7905</t>
  </si>
  <si>
    <t>2455442.04001 </t>
  </si>
  <si>
    <t> 02.09.2010 12:57 </t>
  </si>
  <si>
    <t>7906</t>
  </si>
  <si>
    <t>2455444.21819 </t>
  </si>
  <si>
    <t> 04.09.2010 17:14 </t>
  </si>
  <si>
    <t>7907</t>
  </si>
  <si>
    <t>2455446.39635 </t>
  </si>
  <si>
    <t> 06.09.2010 21:30 </t>
  </si>
  <si>
    <t>7908</t>
  </si>
  <si>
    <t>2455448.57448 </t>
  </si>
  <si>
    <t> 09.09.2010 01:47 </t>
  </si>
  <si>
    <t>7909</t>
  </si>
  <si>
    <t>2455450.75262 </t>
  </si>
  <si>
    <t> 11.09.2010 06:03 </t>
  </si>
  <si>
    <t>7910</t>
  </si>
  <si>
    <t>2455452.93078 </t>
  </si>
  <si>
    <t> 13.09.2010 10:20 </t>
  </si>
  <si>
    <t>7911</t>
  </si>
  <si>
    <t>2455455.10892 </t>
  </si>
  <si>
    <t> 15.09.2010 14:36 </t>
  </si>
  <si>
    <t>7912</t>
  </si>
  <si>
    <t>2455457.28713 </t>
  </si>
  <si>
    <t> 17.09.2010 18:53 </t>
  </si>
  <si>
    <t>7913</t>
  </si>
  <si>
    <t>2455459.46531 </t>
  </si>
  <si>
    <t> 19.09.2010 23:10 </t>
  </si>
  <si>
    <t>7914</t>
  </si>
  <si>
    <t>2455461.64348 </t>
  </si>
  <si>
    <t> 22.09.2010 03:26 </t>
  </si>
  <si>
    <t>7915</t>
  </si>
  <si>
    <t>2455463.82164 </t>
  </si>
  <si>
    <t> 24.09.2010 07:43 </t>
  </si>
  <si>
    <t>7916</t>
  </si>
  <si>
    <t>2455465.99978 </t>
  </si>
  <si>
    <t> 26.09.2010 11:59 </t>
  </si>
  <si>
    <t>7917</t>
  </si>
  <si>
    <t>2455468.17791 </t>
  </si>
  <si>
    <t> 28.09.2010 16:16 </t>
  </si>
  <si>
    <t>7918</t>
  </si>
  <si>
    <t>2455470.35605 </t>
  </si>
  <si>
    <t> 30.09.2010 20:32 </t>
  </si>
  <si>
    <t>7919</t>
  </si>
  <si>
    <t>2455472.53419 </t>
  </si>
  <si>
    <t> 03.10.2010 00:49 </t>
  </si>
  <si>
    <t>7920</t>
  </si>
  <si>
    <t>2455474.71229 </t>
  </si>
  <si>
    <t> 05.10.2010 05:05 </t>
  </si>
  <si>
    <t>7921</t>
  </si>
  <si>
    <t>2455476.89043 </t>
  </si>
  <si>
    <t> 07.10.2010 09:22 </t>
  </si>
  <si>
    <t>7922</t>
  </si>
  <si>
    <t>2455479.06858 </t>
  </si>
  <si>
    <t> 09.10.2010 13:38 </t>
  </si>
  <si>
    <t>7923</t>
  </si>
  <si>
    <t>2455481.24671 </t>
  </si>
  <si>
    <t> 11.10.2010 17:55 </t>
  </si>
  <si>
    <t>7924</t>
  </si>
  <si>
    <t>2455483.42489 </t>
  </si>
  <si>
    <t> 13.10.2010 22:11 </t>
  </si>
  <si>
    <t>7925</t>
  </si>
  <si>
    <t>2455485.60302 </t>
  </si>
  <si>
    <t> 16.10.2010 02:28 </t>
  </si>
  <si>
    <t>7926</t>
  </si>
  <si>
    <t>2455487.78119 </t>
  </si>
  <si>
    <t> 18.10.2010 06:44 </t>
  </si>
  <si>
    <t>7927</t>
  </si>
  <si>
    <t> -0.00124 </t>
  </si>
  <si>
    <t>2455489.95944 </t>
  </si>
  <si>
    <t> 20.10.2010 11:01 </t>
  </si>
  <si>
    <t>7928</t>
  </si>
  <si>
    <t>2455494.31569 </t>
  </si>
  <si>
    <t> 24.10.2010 19:34 </t>
  </si>
  <si>
    <t>7930</t>
  </si>
  <si>
    <t>2455496.49389 </t>
  </si>
  <si>
    <t> 26.10.2010 23:51 </t>
  </si>
  <si>
    <t>7931</t>
  </si>
  <si>
    <t>2455498.67206 </t>
  </si>
  <si>
    <t> 29.10.2010 04:07 </t>
  </si>
  <si>
    <t>7932</t>
  </si>
  <si>
    <t>2455500.85025 </t>
  </si>
  <si>
    <t> 31.10.2010 08:24 </t>
  </si>
  <si>
    <t>7933</t>
  </si>
  <si>
    <t>2455503.02841 </t>
  </si>
  <si>
    <t> 02.11.2010 12:40 </t>
  </si>
  <si>
    <t>7934</t>
  </si>
  <si>
    <t>2455505.20660 </t>
  </si>
  <si>
    <t> 04.11.2010 16:57 </t>
  </si>
  <si>
    <t>7935</t>
  </si>
  <si>
    <t>2455507.38474 </t>
  </si>
  <si>
    <t> 06.11.2010 21:14 </t>
  </si>
  <si>
    <t>7936</t>
  </si>
  <si>
    <t>2455509.56290 </t>
  </si>
  <si>
    <t> 09.11.2010 01:30 </t>
  </si>
  <si>
    <t>7937</t>
  </si>
  <si>
    <t>2455511.74103 </t>
  </si>
  <si>
    <t> 11.11.2010 05:47 </t>
  </si>
  <si>
    <t>7938</t>
  </si>
  <si>
    <t>2455513.91917 </t>
  </si>
  <si>
    <t> 13.11.2010 10:03 </t>
  </si>
  <si>
    <t>7939</t>
  </si>
  <si>
    <t>2455516.09734 </t>
  </si>
  <si>
    <t> 15.11.2010 14:20 </t>
  </si>
  <si>
    <t>7940</t>
  </si>
  <si>
    <t>2455518.27549 </t>
  </si>
  <si>
    <t> 17.11.2010 18:36 </t>
  </si>
  <si>
    <t>7941</t>
  </si>
  <si>
    <t>2455520.45362 </t>
  </si>
  <si>
    <t> 19.11.2010 22:53 </t>
  </si>
  <si>
    <t>7942</t>
  </si>
  <si>
    <t>2455522.63181 </t>
  </si>
  <si>
    <t> 22.11.2010 03:09 </t>
  </si>
  <si>
    <t>7943</t>
  </si>
  <si>
    <t>2455524.80995 </t>
  </si>
  <si>
    <t> 24.11.2010 07:26 </t>
  </si>
  <si>
    <t>7944</t>
  </si>
  <si>
    <t>2455526.98808 </t>
  </si>
  <si>
    <t> 26.11.2010 11:42 </t>
  </si>
  <si>
    <t>7945</t>
  </si>
  <si>
    <t>2455529.16624 </t>
  </si>
  <si>
    <t> 28.11.2010 15:59 </t>
  </si>
  <si>
    <t>7946</t>
  </si>
  <si>
    <t>2455531.34442 </t>
  </si>
  <si>
    <t> 30.11.2010 20:15 </t>
  </si>
  <si>
    <t>7947</t>
  </si>
  <si>
    <t>2455533.52251 </t>
  </si>
  <si>
    <t> 03.12.2010 00:32 </t>
  </si>
  <si>
    <t>7948</t>
  </si>
  <si>
    <t>2455535.70065 </t>
  </si>
  <si>
    <t> 05.12.2010 04:48 </t>
  </si>
  <si>
    <t>7949</t>
  </si>
  <si>
    <t>2455537.87880 </t>
  </si>
  <si>
    <t> 07.12.2010 09:05 </t>
  </si>
  <si>
    <t>7950</t>
  </si>
  <si>
    <t>2455540.05696 </t>
  </si>
  <si>
    <t> 09.12.2010 13:22 </t>
  </si>
  <si>
    <t>7951</t>
  </si>
  <si>
    <t>2455542.23514 </t>
  </si>
  <si>
    <t> 11.12.2010 17:38 </t>
  </si>
  <si>
    <t>7952</t>
  </si>
  <si>
    <t>2455546.59147 </t>
  </si>
  <si>
    <t> 16.12.2010 02:11 </t>
  </si>
  <si>
    <t>7954</t>
  </si>
  <si>
    <t>2455548.76963 </t>
  </si>
  <si>
    <t> 18.12.2010 06:28 </t>
  </si>
  <si>
    <t>7955</t>
  </si>
  <si>
    <t>2455550.94781 </t>
  </si>
  <si>
    <t> 20.12.2010 10:44 </t>
  </si>
  <si>
    <t>7956</t>
  </si>
  <si>
    <t>JAVSO..43..238</t>
  </si>
  <si>
    <t>JAVSO..45..121</t>
  </si>
  <si>
    <t>JAVSO..44..164</t>
  </si>
  <si>
    <t>IBVS 6230</t>
  </si>
  <si>
    <t>2455570.55110 </t>
  </si>
  <si>
    <t> 09.01.2011 01:13 </t>
  </si>
  <si>
    <t>7965</t>
  </si>
  <si>
    <t>2455572.72927 </t>
  </si>
  <si>
    <t> 11.01.2011 05:30 </t>
  </si>
  <si>
    <t>7966</t>
  </si>
  <si>
    <t>2455574.90746 </t>
  </si>
  <si>
    <t> 13.01.2011 09:46 </t>
  </si>
  <si>
    <t>7967</t>
  </si>
  <si>
    <t>2455577.08559 </t>
  </si>
  <si>
    <t> 15.01.2011 14:03 </t>
  </si>
  <si>
    <t>7968</t>
  </si>
  <si>
    <t>2455579.26373 </t>
  </si>
  <si>
    <t> 17.01.2011 18:19 </t>
  </si>
  <si>
    <t>7969</t>
  </si>
  <si>
    <t>2455581.44194 </t>
  </si>
  <si>
    <t> 19.01.2011 22:36 </t>
  </si>
  <si>
    <t>7970</t>
  </si>
  <si>
    <t>2455583.62010 </t>
  </si>
  <si>
    <t> 22.01.2011 02:52 </t>
  </si>
  <si>
    <t>7971</t>
  </si>
  <si>
    <t>2455585.79823 </t>
  </si>
  <si>
    <t> 24.01.2011 07:09 </t>
  </si>
  <si>
    <t>7972</t>
  </si>
  <si>
    <t>2455587.97637 </t>
  </si>
  <si>
    <t> 26.01.2011 11:25 </t>
  </si>
  <si>
    <t>7973</t>
  </si>
  <si>
    <t>2455590.15452 </t>
  </si>
  <si>
    <t> 28.01.2011 15:42 </t>
  </si>
  <si>
    <t>7974</t>
  </si>
  <si>
    <t>2455592.33267 </t>
  </si>
  <si>
    <t> 30.01.2011 19:59 </t>
  </si>
  <si>
    <t>7975</t>
  </si>
  <si>
    <t>2455598.86711 </t>
  </si>
  <si>
    <t> 06.02.2011 08:48 </t>
  </si>
  <si>
    <t>7978</t>
  </si>
  <si>
    <t>2455601.04526 </t>
  </si>
  <si>
    <t> 08.02.2011 13:05 </t>
  </si>
  <si>
    <t>7979</t>
  </si>
  <si>
    <t>2455603.22343 </t>
  </si>
  <si>
    <t> 10.02.2011 17:21 </t>
  </si>
  <si>
    <t>7980</t>
  </si>
  <si>
    <t>2455605.40162 </t>
  </si>
  <si>
    <t> 12.02.2011 21:38 </t>
  </si>
  <si>
    <t>7981</t>
  </si>
  <si>
    <t>2455607.57978 </t>
  </si>
  <si>
    <t> 15.02.2011 01:54 </t>
  </si>
  <si>
    <t>7982</t>
  </si>
  <si>
    <t>2455609.75796 </t>
  </si>
  <si>
    <t> 17.02.2011 06:11 </t>
  </si>
  <si>
    <t>7983</t>
  </si>
  <si>
    <t>2455611.93609 </t>
  </si>
  <si>
    <t> 19.02.2011 10:27 </t>
  </si>
  <si>
    <t>7984</t>
  </si>
  <si>
    <t>2455614.11423 </t>
  </si>
  <si>
    <t> 21.02.2011 14:44 </t>
  </si>
  <si>
    <t>7985</t>
  </si>
  <si>
    <t>2455616.29246 </t>
  </si>
  <si>
    <t> 23.02.2011 19:01 </t>
  </si>
  <si>
    <t>7986</t>
  </si>
  <si>
    <t>2455618.47067 </t>
  </si>
  <si>
    <t> 25.02.2011 23:17 </t>
  </si>
  <si>
    <t>7987</t>
  </si>
  <si>
    <t>2455620.64884 </t>
  </si>
  <si>
    <t> 28.02.2011 03:34 </t>
  </si>
  <si>
    <t>7988</t>
  </si>
  <si>
    <t>2455622.82710 </t>
  </si>
  <si>
    <t> 02.03.2011 07:51 </t>
  </si>
  <si>
    <t>7989</t>
  </si>
  <si>
    <t> -0.00090 </t>
  </si>
  <si>
    <t>2455625.00513 </t>
  </si>
  <si>
    <t> 04.03.2011 12:07 </t>
  </si>
  <si>
    <t>7990</t>
  </si>
  <si>
    <t>2455627.18320 </t>
  </si>
  <si>
    <t> 06.03.2011 16:23 </t>
  </si>
  <si>
    <t>7991</t>
  </si>
  <si>
    <t>2455629.36134 </t>
  </si>
  <si>
    <t> 08.03.2011 20:40 </t>
  </si>
  <si>
    <t>7992</t>
  </si>
  <si>
    <t>2455631.53942 </t>
  </si>
  <si>
    <t> 11.03.2011 00:56 </t>
  </si>
  <si>
    <t>7993</t>
  </si>
  <si>
    <t>2455633.71776 </t>
  </si>
  <si>
    <t> 13.03.2011 05:13 </t>
  </si>
  <si>
    <t>7994</t>
  </si>
  <si>
    <t>2455642.43022 </t>
  </si>
  <si>
    <t> 21.03.2011 22:19 </t>
  </si>
  <si>
    <t>7998</t>
  </si>
  <si>
    <t>2455644.60847 </t>
  </si>
  <si>
    <t> 24.03.2011 02:36 </t>
  </si>
  <si>
    <t>7999</t>
  </si>
  <si>
    <t>2455646.78657 </t>
  </si>
  <si>
    <t> 26.03.2011 06:52 </t>
  </si>
  <si>
    <t>8000</t>
  </si>
  <si>
    <t>2455648.96475 </t>
  </si>
  <si>
    <t> 28.03.2011 11:09 </t>
  </si>
  <si>
    <t>8001</t>
  </si>
  <si>
    <t>2455651.14298 </t>
  </si>
  <si>
    <t> 30.03.2011 15:25 </t>
  </si>
  <si>
    <t>8002</t>
  </si>
  <si>
    <t>2455653.32105 </t>
  </si>
  <si>
    <t> 01.04.2011 19:42 </t>
  </si>
  <si>
    <t>8003</t>
  </si>
  <si>
    <t>2455655.49912 </t>
  </si>
  <si>
    <t> 03.04.2011 23:58 </t>
  </si>
  <si>
    <t>8004</t>
  </si>
  <si>
    <t>2455657.67740 </t>
  </si>
  <si>
    <t> 06.04.2011 04:15 </t>
  </si>
  <si>
    <t>8005</t>
  </si>
  <si>
    <t>2455659.85545 </t>
  </si>
  <si>
    <t> 08.04.2011 08:31 </t>
  </si>
  <si>
    <t>8006</t>
  </si>
  <si>
    <t>2455662.03376 </t>
  </si>
  <si>
    <t> 10.04.2011 12:48 </t>
  </si>
  <si>
    <t>8007</t>
  </si>
  <si>
    <t>2455664.21186 </t>
  </si>
  <si>
    <t> 12.04.2011 17:05 </t>
  </si>
  <si>
    <t>8008</t>
  </si>
  <si>
    <t>2455666.39007 </t>
  </si>
  <si>
    <t> 14.04.2011 21:21 </t>
  </si>
  <si>
    <t>8009</t>
  </si>
  <si>
    <t>2455668.56813 </t>
  </si>
  <si>
    <t> 17.04.2011 01:38 </t>
  </si>
  <si>
    <t>8010</t>
  </si>
  <si>
    <t>2455670.74631 </t>
  </si>
  <si>
    <t> 19.04.2011 05:54 </t>
  </si>
  <si>
    <t>8011</t>
  </si>
  <si>
    <t>2455672.92436 </t>
  </si>
  <si>
    <t> 21.04.2011 10:11 </t>
  </si>
  <si>
    <t>8012</t>
  </si>
  <si>
    <t>2455677.28069 </t>
  </si>
  <si>
    <t> 25.04.2011 18:44 </t>
  </si>
  <si>
    <t>8014</t>
  </si>
  <si>
    <t>2455679.45889 </t>
  </si>
  <si>
    <t> 27.04.2011 23:00 </t>
  </si>
  <si>
    <t>8015</t>
  </si>
  <si>
    <t>2455681.63700 </t>
  </si>
  <si>
    <t> 30.04.2011 03:17 </t>
  </si>
  <si>
    <t>8016</t>
  </si>
  <si>
    <t>2455683.81515 </t>
  </si>
  <si>
    <t> 02.05.2011 07:33 </t>
  </si>
  <si>
    <t>8017</t>
  </si>
  <si>
    <t>2455685.99329 </t>
  </si>
  <si>
    <t> 04.05.2011 11:50 </t>
  </si>
  <si>
    <t>8018</t>
  </si>
  <si>
    <t>2455688.17145 </t>
  </si>
  <si>
    <t> 06.05.2011 16:06 </t>
  </si>
  <si>
    <t>8019</t>
  </si>
  <si>
    <t>2455690.34958 </t>
  </si>
  <si>
    <t> 08.05.2011 20:23 </t>
  </si>
  <si>
    <t>8020</t>
  </si>
  <si>
    <t>2455692.52779 </t>
  </si>
  <si>
    <t> 11.05.2011 00:40 </t>
  </si>
  <si>
    <t>8021</t>
  </si>
  <si>
    <t>2455694.70594 </t>
  </si>
  <si>
    <t> 13.05.2011 04:56 </t>
  </si>
  <si>
    <t>8022</t>
  </si>
  <si>
    <t>2455696.88411 </t>
  </si>
  <si>
    <t> 15.05.2011 09:13 </t>
  </si>
  <si>
    <t>8023</t>
  </si>
  <si>
    <t>2455699.06225 </t>
  </si>
  <si>
    <t> 17.05.2011 13:29 </t>
  </si>
  <si>
    <t>8024</t>
  </si>
  <si>
    <t>2455701.24044 </t>
  </si>
  <si>
    <t> 19.05.2011 17:46 </t>
  </si>
  <si>
    <t>8025</t>
  </si>
  <si>
    <t>2455703.41853 </t>
  </si>
  <si>
    <t> 21.05.2011 22:02 </t>
  </si>
  <si>
    <t>8026</t>
  </si>
  <si>
    <t>2455705.59667 </t>
  </si>
  <si>
    <t> 24.05.2011 02:19 </t>
  </si>
  <si>
    <t>8027</t>
  </si>
  <si>
    <t>2455707.77467 </t>
  </si>
  <si>
    <t> 26.05.2011 06:35 </t>
  </si>
  <si>
    <t>8028</t>
  </si>
  <si>
    <t> -0.00135 </t>
  </si>
  <si>
    <t>2455709.95298 </t>
  </si>
  <si>
    <t> 28.05.2011 10:52 </t>
  </si>
  <si>
    <t>8029</t>
  </si>
  <si>
    <t>2455712.13117 </t>
  </si>
  <si>
    <t> 30.05.2011 15:08 </t>
  </si>
  <si>
    <t>8030</t>
  </si>
  <si>
    <t>2455714.30934 </t>
  </si>
  <si>
    <t> 01.06.2011 19:25 </t>
  </si>
  <si>
    <t>8031</t>
  </si>
  <si>
    <t>2455716.48749 </t>
  </si>
  <si>
    <t> 03.06.2011 23:41 </t>
  </si>
  <si>
    <t>8032</t>
  </si>
  <si>
    <t>2455718.6648 </t>
  </si>
  <si>
    <t> 06.06.2011 03:57 </t>
  </si>
  <si>
    <t>8033</t>
  </si>
  <si>
    <t> JAAVSO 40;975 </t>
  </si>
  <si>
    <t>2455718.66564 </t>
  </si>
  <si>
    <t> 06.06.2011 03:58 </t>
  </si>
  <si>
    <t>2455720.84373 </t>
  </si>
  <si>
    <t> 08.06.2011 08:14 </t>
  </si>
  <si>
    <t>8034</t>
  </si>
  <si>
    <t>2455723.02189 </t>
  </si>
  <si>
    <t> 10.06.2011 12:31 </t>
  </si>
  <si>
    <t>8035</t>
  </si>
  <si>
    <t>2455727.37829 </t>
  </si>
  <si>
    <t> 14.06.2011 21:04 </t>
  </si>
  <si>
    <t>8037</t>
  </si>
  <si>
    <t>2455729.55646 </t>
  </si>
  <si>
    <t> 17.06.2011 01:21 </t>
  </si>
  <si>
    <t>8038</t>
  </si>
  <si>
    <t>2455731.73468 </t>
  </si>
  <si>
    <t> 19.06.2011 05:37 </t>
  </si>
  <si>
    <t>8039</t>
  </si>
  <si>
    <t>2455733.91276 </t>
  </si>
  <si>
    <t> 21.06.2011 09:54 </t>
  </si>
  <si>
    <t>8040</t>
  </si>
  <si>
    <t>2455738.26903 </t>
  </si>
  <si>
    <t> 25.06.2011 18:27 </t>
  </si>
  <si>
    <t>8042</t>
  </si>
  <si>
    <t>2455740.44726 </t>
  </si>
  <si>
    <t> 27.06.2011 22:44 </t>
  </si>
  <si>
    <t>8043</t>
  </si>
  <si>
    <t>2455742.62547 </t>
  </si>
  <si>
    <t> 30.06.2011 03:00 </t>
  </si>
  <si>
    <t>8044</t>
  </si>
  <si>
    <t>2455744.80362 </t>
  </si>
  <si>
    <t> 02.07.2011 07:17 </t>
  </si>
  <si>
    <t>8045</t>
  </si>
  <si>
    <t>2455746.98179 </t>
  </si>
  <si>
    <t> 04.07.2011 11:33 </t>
  </si>
  <si>
    <t>8046</t>
  </si>
  <si>
    <t>2455749.15991 </t>
  </si>
  <si>
    <t> 06.07.2011 15:50 </t>
  </si>
  <si>
    <t>8047</t>
  </si>
  <si>
    <t>2455751.33807 </t>
  </si>
  <si>
    <t> 08.07.2011 20:06 </t>
  </si>
  <si>
    <t>8048</t>
  </si>
  <si>
    <t>2455753.51623 </t>
  </si>
  <si>
    <t> 11.07.2011 00:23 </t>
  </si>
  <si>
    <t>8049</t>
  </si>
  <si>
    <t>2455755.69433 </t>
  </si>
  <si>
    <t> 13.07.2011 04:39 </t>
  </si>
  <si>
    <t>8050</t>
  </si>
  <si>
    <t>2455757.87245 </t>
  </si>
  <si>
    <t> 15.07.2011 08:56 </t>
  </si>
  <si>
    <t>8051</t>
  </si>
  <si>
    <t>2455760.05061 </t>
  </si>
  <si>
    <t> 17.07.2011 13:12 </t>
  </si>
  <si>
    <t>8052</t>
  </si>
  <si>
    <t>2455762.22869 </t>
  </si>
  <si>
    <t> 19.07.2011 17:29 </t>
  </si>
  <si>
    <t>8053</t>
  </si>
  <si>
    <t>2455764.40680 </t>
  </si>
  <si>
    <t> 21.07.2011 21:45 </t>
  </si>
  <si>
    <t>8054</t>
  </si>
  <si>
    <t>2455766.58501 </t>
  </si>
  <si>
    <t> 24.07.2011 02:02 </t>
  </si>
  <si>
    <t>8055</t>
  </si>
  <si>
    <t>2455768.76315 </t>
  </si>
  <si>
    <t> 26.07.2011 06:18 </t>
  </si>
  <si>
    <t>8056</t>
  </si>
  <si>
    <t>2455770.94133 </t>
  </si>
  <si>
    <t> 28.07.2011 10:35 </t>
  </si>
  <si>
    <t>8057</t>
  </si>
  <si>
    <t>2455773.11953 </t>
  </si>
  <si>
    <t> 30.07.2011 14:52 </t>
  </si>
  <si>
    <t>8058</t>
  </si>
  <si>
    <t>2455775.29767 </t>
  </si>
  <si>
    <t> 01.08.2011 19:08 </t>
  </si>
  <si>
    <t>8059</t>
  </si>
  <si>
    <t>2455777.47579 </t>
  </si>
  <si>
    <t> 03.08.2011 23:25 </t>
  </si>
  <si>
    <t>8060</t>
  </si>
  <si>
    <t>2455779.65396 </t>
  </si>
  <si>
    <t> 06.08.2011 03:41 </t>
  </si>
  <si>
    <t>8061</t>
  </si>
  <si>
    <t>2455781.83212 </t>
  </si>
  <si>
    <t> 08.08.2011 07:58 </t>
  </si>
  <si>
    <t>8062</t>
  </si>
  <si>
    <t>2455784.01024 </t>
  </si>
  <si>
    <t> 10.08.2011 12:14 </t>
  </si>
  <si>
    <t>8063</t>
  </si>
  <si>
    <t>2455786.18851 </t>
  </si>
  <si>
    <t> 12.08.2011 16:31 </t>
  </si>
  <si>
    <t>8064</t>
  </si>
  <si>
    <t>2455788.36667 </t>
  </si>
  <si>
    <t> 14.08.2011 20:48 </t>
  </si>
  <si>
    <t>8065</t>
  </si>
  <si>
    <t>2455790.54489 </t>
  </si>
  <si>
    <t> 17.08.2011 01:04 </t>
  </si>
  <si>
    <t>8066</t>
  </si>
  <si>
    <t>2455792.72297 </t>
  </si>
  <si>
    <t> 19.08.2011 05:21 </t>
  </si>
  <si>
    <t>8067</t>
  </si>
  <si>
    <t>2455794.90112 </t>
  </si>
  <si>
    <t> 21.08.2011 09:37 </t>
  </si>
  <si>
    <t>8068</t>
  </si>
  <si>
    <t>2455797.07925 </t>
  </si>
  <si>
    <t> 23.08.2011 13:54 </t>
  </si>
  <si>
    <t>8069</t>
  </si>
  <si>
    <t>2455799.25740 </t>
  </si>
  <si>
    <t> 25.08.2011 18:10 </t>
  </si>
  <si>
    <t>8070</t>
  </si>
  <si>
    <t>2455801.43556 </t>
  </si>
  <si>
    <t> 27.08.2011 22:27 </t>
  </si>
  <si>
    <t>8071</t>
  </si>
  <si>
    <t>2455803.61371 </t>
  </si>
  <si>
    <t> 30.08.2011 02:43 </t>
  </si>
  <si>
    <t>8072</t>
  </si>
  <si>
    <t>2455805.79183 </t>
  </si>
  <si>
    <t> 01.09.2011 07:00 </t>
  </si>
  <si>
    <t>8073</t>
  </si>
  <si>
    <t>2455807.96999 </t>
  </si>
  <si>
    <t> 03.09.2011 11:16 </t>
  </si>
  <si>
    <t>8074</t>
  </si>
  <si>
    <t>2455810.14815 </t>
  </si>
  <si>
    <t> 05.09.2011 15:33 </t>
  </si>
  <si>
    <t>8075</t>
  </si>
  <si>
    <t>2455812.32630 </t>
  </si>
  <si>
    <t> 07.09.2011 19:49 </t>
  </si>
  <si>
    <t>8076</t>
  </si>
  <si>
    <t>2455814.50448 </t>
  </si>
  <si>
    <t> 10.09.2011 00:06 </t>
  </si>
  <si>
    <t>8077</t>
  </si>
  <si>
    <t>2455816.68261 </t>
  </si>
  <si>
    <t> 12.09.2011 04:22 </t>
  </si>
  <si>
    <t>8078</t>
  </si>
  <si>
    <t>2455818.86073 </t>
  </si>
  <si>
    <t> 14.09.2011 08:39 </t>
  </si>
  <si>
    <t>8079</t>
  </si>
  <si>
    <t>2455821.03886 </t>
  </si>
  <si>
    <t> 16.09.2011 12:55 </t>
  </si>
  <si>
    <t>8080</t>
  </si>
  <si>
    <t>2455823.21710 </t>
  </si>
  <si>
    <t> 18.09.2011 17:12 </t>
  </si>
  <si>
    <t>8081</t>
  </si>
  <si>
    <t>2455825.39518 </t>
  </si>
  <si>
    <t> 20.09.2011 21:29 </t>
  </si>
  <si>
    <t>8082</t>
  </si>
  <si>
    <t>2455827.57334 </t>
  </si>
  <si>
    <t> 23.09.2011 01:45 </t>
  </si>
  <si>
    <t>8083</t>
  </si>
  <si>
    <t>2455829.75152 </t>
  </si>
  <si>
    <t> 25.09.2011 06:02 </t>
  </si>
  <si>
    <t>8084</t>
  </si>
  <si>
    <t>2455831.92960 </t>
  </si>
  <si>
    <t> 27.09.2011 10:18 </t>
  </si>
  <si>
    <t>8085</t>
  </si>
  <si>
    <t>2455836.28598 </t>
  </si>
  <si>
    <t> 01.10.2011 18:51 </t>
  </si>
  <si>
    <t>8087</t>
  </si>
  <si>
    <t>2455838.46413 </t>
  </si>
  <si>
    <t> 03.10.2011 23:08 </t>
  </si>
  <si>
    <t>8088</t>
  </si>
  <si>
    <t>2455840.6419 </t>
  </si>
  <si>
    <t> 06.10.2011 03:24 </t>
  </si>
  <si>
    <t>8089</t>
  </si>
  <si>
    <t> JAAVSO 41;122 </t>
  </si>
  <si>
    <t>2455840.64225 </t>
  </si>
  <si>
    <t>2455842.82045 </t>
  </si>
  <si>
    <t> 08.10.2011 07:41 </t>
  </si>
  <si>
    <t>8090</t>
  </si>
  <si>
    <t>2455844.99861 </t>
  </si>
  <si>
    <t> 10.10.2011 11:57 </t>
  </si>
  <si>
    <t>8091</t>
  </si>
  <si>
    <t>2455847.17675 </t>
  </si>
  <si>
    <t> 12.10.2011 16:14 </t>
  </si>
  <si>
    <t>8092</t>
  </si>
  <si>
    <t>2455849.35494 </t>
  </si>
  <si>
    <t> 14.10.2011 20:31 </t>
  </si>
  <si>
    <t>8093</t>
  </si>
  <si>
    <t>2455851.53301 </t>
  </si>
  <si>
    <t> 17.10.2011 00:47 </t>
  </si>
  <si>
    <t>8094</t>
  </si>
  <si>
    <t>2455853.71115 </t>
  </si>
  <si>
    <t> 19.10.2011 05:04 </t>
  </si>
  <si>
    <t>8095</t>
  </si>
  <si>
    <t>2455855.88933 </t>
  </si>
  <si>
    <t> 21.10.2011 09:20 </t>
  </si>
  <si>
    <t>8096</t>
  </si>
  <si>
    <t>2455858.06744 </t>
  </si>
  <si>
    <t> 23.10.2011 13:37 </t>
  </si>
  <si>
    <t>8097</t>
  </si>
  <si>
    <t>2455860.24565 </t>
  </si>
  <si>
    <t> 25.10.2011 17:53 </t>
  </si>
  <si>
    <t>8098</t>
  </si>
  <si>
    <t>2455862.42379 </t>
  </si>
  <si>
    <t> 27.10.2011 22:10 </t>
  </si>
  <si>
    <t>8099</t>
  </si>
  <si>
    <t>2455864.60193 </t>
  </si>
  <si>
    <t> 30.10.2011 02:26 </t>
  </si>
  <si>
    <t>8100</t>
  </si>
  <si>
    <t>2455866.78009 </t>
  </si>
  <si>
    <t> 01.11.2011 06:43 </t>
  </si>
  <si>
    <t>8101</t>
  </si>
  <si>
    <t>2455868.95822 </t>
  </si>
  <si>
    <t> 03.11.2011 10:59 </t>
  </si>
  <si>
    <t>8102</t>
  </si>
  <si>
    <t>2455871.13645 </t>
  </si>
  <si>
    <t> 05.11.2011 15:16 </t>
  </si>
  <si>
    <t>8103</t>
  </si>
  <si>
    <t>2455873.31456 </t>
  </si>
  <si>
    <t> 07.11.2011 19:32 </t>
  </si>
  <si>
    <t>8104</t>
  </si>
  <si>
    <t>2455875.49279 </t>
  </si>
  <si>
    <t> 09.11.2011 23:49 </t>
  </si>
  <si>
    <t>8105</t>
  </si>
  <si>
    <t>2455877.67097 </t>
  </si>
  <si>
    <t> 12.11.2011 04:06 </t>
  </si>
  <si>
    <t>8106</t>
  </si>
  <si>
    <t>2455879.84907 </t>
  </si>
  <si>
    <t> 14.11.2011 08:22 </t>
  </si>
  <si>
    <t>8107</t>
  </si>
  <si>
    <t>2455882.02721 </t>
  </si>
  <si>
    <t> 16.11.2011 12:39 </t>
  </si>
  <si>
    <t>8108</t>
  </si>
  <si>
    <t>2455884.20530 </t>
  </si>
  <si>
    <t> 18.11.2011 16:55 </t>
  </si>
  <si>
    <t>8109</t>
  </si>
  <si>
    <t>2455886.38349 </t>
  </si>
  <si>
    <t> 20.11.2011 21:12 </t>
  </si>
  <si>
    <t>8110</t>
  </si>
  <si>
    <t>2455888.56164 </t>
  </si>
  <si>
    <t> 23.11.2011 01:28 </t>
  </si>
  <si>
    <t>8111</t>
  </si>
  <si>
    <t>2455890.73973 </t>
  </si>
  <si>
    <t> 25.11.2011 05:45 </t>
  </si>
  <si>
    <t>8112</t>
  </si>
  <si>
    <t>2455892.91789 </t>
  </si>
  <si>
    <t> 27.11.2011 10:01 </t>
  </si>
  <si>
    <t>8113</t>
  </si>
  <si>
    <t>2455895.09595 </t>
  </si>
  <si>
    <t> 29.11.2011 14:18 </t>
  </si>
  <si>
    <t>8114</t>
  </si>
  <si>
    <t>2455897.27421 </t>
  </si>
  <si>
    <t> 01.12.2011 18:34 </t>
  </si>
  <si>
    <t>8115</t>
  </si>
  <si>
    <t>2455899.45237 </t>
  </si>
  <si>
    <t> 03.12.2011 22:51 </t>
  </si>
  <si>
    <t>8116</t>
  </si>
  <si>
    <t>2455901.63047 </t>
  </si>
  <si>
    <t> 06.12.2011 03:07 </t>
  </si>
  <si>
    <t>8117</t>
  </si>
  <si>
    <t> -0.00129 </t>
  </si>
  <si>
    <t>2455905.98673 </t>
  </si>
  <si>
    <t> 10.12.2011 11:40 </t>
  </si>
  <si>
    <t>8119</t>
  </si>
  <si>
    <t> -0.00134 </t>
  </si>
  <si>
    <t>2455908.16495 </t>
  </si>
  <si>
    <t> 12.12.2011 15:57 </t>
  </si>
  <si>
    <t>8120</t>
  </si>
  <si>
    <t> -0.00128 </t>
  </si>
  <si>
    <t>2455910.34310 </t>
  </si>
  <si>
    <t> 14.12.2011 20:14 </t>
  </si>
  <si>
    <t>8121</t>
  </si>
  <si>
    <t>2455912.52125 </t>
  </si>
  <si>
    <t> 17.12.2011 00:30 </t>
  </si>
  <si>
    <t>8122</t>
  </si>
  <si>
    <t>2455914.69954 </t>
  </si>
  <si>
    <t> 19.12.2011 04:47 </t>
  </si>
  <si>
    <t>8123</t>
  </si>
  <si>
    <t>2455916.87759 </t>
  </si>
  <si>
    <t> 21.12.2011 09:03 </t>
  </si>
  <si>
    <t>8124</t>
  </si>
  <si>
    <t>2455919.05580 </t>
  </si>
  <si>
    <t> 23.12.2011 13:20 </t>
  </si>
  <si>
    <t>8125</t>
  </si>
  <si>
    <t>2455921.23397 </t>
  </si>
  <si>
    <t> 25.12.2011 17:36 </t>
  </si>
  <si>
    <t>8126</t>
  </si>
  <si>
    <t>2455923.41208 </t>
  </si>
  <si>
    <t> 27.12.2011 21:53 </t>
  </si>
  <si>
    <t>8127</t>
  </si>
  <si>
    <t>2455925.59032 </t>
  </si>
  <si>
    <t> 30.12.2011 02:10 </t>
  </si>
  <si>
    <t>8128</t>
  </si>
  <si>
    <t>2455927.76846 </t>
  </si>
  <si>
    <t> 01.01.2012 06:26 </t>
  </si>
  <si>
    <t>8129</t>
  </si>
  <si>
    <t>2455929.94663 </t>
  </si>
  <si>
    <t> 03.01.2012 10:43 </t>
  </si>
  <si>
    <t>8130</t>
  </si>
  <si>
    <t>2455934.30273 </t>
  </si>
  <si>
    <t> 07.01.2012 19:15 </t>
  </si>
  <si>
    <t>8132</t>
  </si>
  <si>
    <t>2455936.48115 </t>
  </si>
  <si>
    <t> 09.01.2012 23:32 </t>
  </si>
  <si>
    <t>8133</t>
  </si>
  <si>
    <t>2455938.65905 </t>
  </si>
  <si>
    <t> 12.01.2012 03:49 </t>
  </si>
  <si>
    <t>8134</t>
  </si>
  <si>
    <t>2455940.83741 </t>
  </si>
  <si>
    <t> 14.01.2012 08:05 </t>
  </si>
  <si>
    <t>8135</t>
  </si>
  <si>
    <t>2455943.01557 </t>
  </si>
  <si>
    <t> 16.01.2012 12:22 </t>
  </si>
  <si>
    <t>8136</t>
  </si>
  <si>
    <t>2455945.19372 </t>
  </si>
  <si>
    <t> 18.01.2012 16:38 </t>
  </si>
  <si>
    <t>8137</t>
  </si>
  <si>
    <t>2455947.37191 </t>
  </si>
  <si>
    <t> 20.01.2012 20:55 </t>
  </si>
  <si>
    <t>8138</t>
  </si>
  <si>
    <t>2455949.55006 </t>
  </si>
  <si>
    <t> 23.01.2012 01:12 </t>
  </si>
  <si>
    <t>8139</t>
  </si>
  <si>
    <t>2455951.72812 </t>
  </si>
  <si>
    <t> 25.01.2012 05:28 </t>
  </si>
  <si>
    <t>8140</t>
  </si>
  <si>
    <t>2455953.90642 </t>
  </si>
  <si>
    <t> 27.01.2012 09:45 </t>
  </si>
  <si>
    <t>8141</t>
  </si>
  <si>
    <t>2455956.08457 </t>
  </si>
  <si>
    <t> 29.01.2012 14:01 </t>
  </si>
  <si>
    <t>8142</t>
  </si>
  <si>
    <t>2455958.26278 </t>
  </si>
  <si>
    <t> 31.01.2012 18:18 </t>
  </si>
  <si>
    <t>8143</t>
  </si>
  <si>
    <t>2455960.44078 </t>
  </si>
  <si>
    <t> 02.02.2012 22:34 </t>
  </si>
  <si>
    <t>8144</t>
  </si>
  <si>
    <t>2455962.61903 </t>
  </si>
  <si>
    <t> 05.02.2012 02:51 </t>
  </si>
  <si>
    <t>8145</t>
  </si>
  <si>
    <t>2455964.79718 </t>
  </si>
  <si>
    <t> 07.02.2012 07:07 </t>
  </si>
  <si>
    <t>8146</t>
  </si>
  <si>
    <t>2455966.97532 </t>
  </si>
  <si>
    <t> 09.02.2012 11:24 </t>
  </si>
  <si>
    <t>8147</t>
  </si>
  <si>
    <t>2455969.15349 </t>
  </si>
  <si>
    <t> 11.02.2012 15:41 </t>
  </si>
  <si>
    <t>8148</t>
  </si>
  <si>
    <t>2455971.33167 </t>
  </si>
  <si>
    <t> 13.02.2012 19:57 </t>
  </si>
  <si>
    <t>8149</t>
  </si>
  <si>
    <t>2455973.50978 </t>
  </si>
  <si>
    <t> 16.02.2012 00:14 </t>
  </si>
  <si>
    <t>8150</t>
  </si>
  <si>
    <t>2455975.68789 </t>
  </si>
  <si>
    <t> 18.02.2012 04:30 </t>
  </si>
  <si>
    <t>8151</t>
  </si>
  <si>
    <t>2455977.86600 </t>
  </si>
  <si>
    <t> 20.02.2012 08:47 </t>
  </si>
  <si>
    <t>8152</t>
  </si>
  <si>
    <t>2455980.04415 </t>
  </si>
  <si>
    <t> 22.02.2012 13:03 </t>
  </si>
  <si>
    <t>8153</t>
  </si>
  <si>
    <t>2455982.22232 </t>
  </si>
  <si>
    <t> 24.02.2012 17:20 </t>
  </si>
  <si>
    <t>8154</t>
  </si>
  <si>
    <t>2455984.40043 </t>
  </si>
  <si>
    <t> 26.02.2012 21:36 </t>
  </si>
  <si>
    <t>8155</t>
  </si>
  <si>
    <t>2455990.93486 </t>
  </si>
  <si>
    <t> 04.03.2012 10:26 </t>
  </si>
  <si>
    <t>8158</t>
  </si>
  <si>
    <t>2455993.11305 </t>
  </si>
  <si>
    <t> 06.03.2012 14:42 </t>
  </si>
  <si>
    <t>8159</t>
  </si>
  <si>
    <t>2455995.29120 </t>
  </si>
  <si>
    <t> 08.03.2012 18:59 </t>
  </si>
  <si>
    <t>8160</t>
  </si>
  <si>
    <t>2455997.46934 </t>
  </si>
  <si>
    <t> 10.03.2012 23:15 </t>
  </si>
  <si>
    <t>8161</t>
  </si>
  <si>
    <t>2455999.64750 </t>
  </si>
  <si>
    <t> 13.03.2012 03:32 </t>
  </si>
  <si>
    <t>8162</t>
  </si>
  <si>
    <t>2456001.82566 </t>
  </si>
  <si>
    <t> 15.03.2012 07:48 </t>
  </si>
  <si>
    <t>8163</t>
  </si>
  <si>
    <t>2456004.00383 </t>
  </si>
  <si>
    <t> 17.03.2012 12:05 </t>
  </si>
  <si>
    <t>8164</t>
  </si>
  <si>
    <t>2456006.18199 </t>
  </si>
  <si>
    <t> 19.03.2012 16:22 </t>
  </si>
  <si>
    <t>8165</t>
  </si>
  <si>
    <t>2456008.36016 </t>
  </si>
  <si>
    <t> 21.03.2012 20:38 </t>
  </si>
  <si>
    <t>8166</t>
  </si>
  <si>
    <t>2456010.53822 </t>
  </si>
  <si>
    <t> 24.03.2012 00:55 </t>
  </si>
  <si>
    <t>8167</t>
  </si>
  <si>
    <t>2456012.71645 </t>
  </si>
  <si>
    <t> 26.03.2012 05:11 </t>
  </si>
  <si>
    <t>8168</t>
  </si>
  <si>
    <t>2456014.89457 </t>
  </si>
  <si>
    <t> 28.03.2012 09:28 </t>
  </si>
  <si>
    <t>8169</t>
  </si>
  <si>
    <t>2456017.07265 </t>
  </si>
  <si>
    <t> 30.03.2012 13:44 </t>
  </si>
  <si>
    <t>8170</t>
  </si>
  <si>
    <t> -0.00130 </t>
  </si>
  <si>
    <t>2456019.25077 </t>
  </si>
  <si>
    <t> 01.04.2012 18:01 </t>
  </si>
  <si>
    <t>8171</t>
  </si>
  <si>
    <t> -0.00133 </t>
  </si>
  <si>
    <t>2456021.42895 </t>
  </si>
  <si>
    <t> 03.04.2012 22:17 </t>
  </si>
  <si>
    <t>8172</t>
  </si>
  <si>
    <t> -0.00131 </t>
  </si>
  <si>
    <t>2456023.60710 </t>
  </si>
  <si>
    <t> 06.04.2012 02:34 </t>
  </si>
  <si>
    <t>8173</t>
  </si>
  <si>
    <t>2456025.78530 </t>
  </si>
  <si>
    <t> 08.04.2012 06:50 </t>
  </si>
  <si>
    <t>8174</t>
  </si>
  <si>
    <t>2456027.96348 </t>
  </si>
  <si>
    <t> 10.04.2012 11:07 </t>
  </si>
  <si>
    <t>8175</t>
  </si>
  <si>
    <t>2456030.14168 </t>
  </si>
  <si>
    <t> 12.04.2012 15:24 </t>
  </si>
  <si>
    <t>8176</t>
  </si>
  <si>
    <t>2456032.31980 </t>
  </si>
  <si>
    <t> 14.04.2012 19:40 </t>
  </si>
  <si>
    <t>8177</t>
  </si>
  <si>
    <t>2456034.49793 </t>
  </si>
  <si>
    <t> 16.04.2012 23:57 </t>
  </si>
  <si>
    <t>8178</t>
  </si>
  <si>
    <t>2456036.67620 </t>
  </si>
  <si>
    <t> 19.04.2012 04:13 </t>
  </si>
  <si>
    <t>8179</t>
  </si>
  <si>
    <t>2456038.85433 </t>
  </si>
  <si>
    <t> 21.04.2012 08:30 </t>
  </si>
  <si>
    <t>8180</t>
  </si>
  <si>
    <t>2456041.03247 </t>
  </si>
  <si>
    <t> 23.04.2012 12:46 </t>
  </si>
  <si>
    <t>8181</t>
  </si>
  <si>
    <t>2456043.21064 </t>
  </si>
  <si>
    <t> 25.04.2012 17:03 </t>
  </si>
  <si>
    <t>8182</t>
  </si>
  <si>
    <t>2456045.38880 </t>
  </si>
  <si>
    <t> 27.04.2012 21:19 </t>
  </si>
  <si>
    <t>8183</t>
  </si>
  <si>
    <t>2456047.56695 </t>
  </si>
  <si>
    <t> 30.04.2012 01:36 </t>
  </si>
  <si>
    <t>8184</t>
  </si>
  <si>
    <t>2456049.74509 </t>
  </si>
  <si>
    <t> 02.05.2012 05:52 </t>
  </si>
  <si>
    <t>8185</t>
  </si>
  <si>
    <t>2456051.92322 </t>
  </si>
  <si>
    <t> 04.05.2012 10:09 </t>
  </si>
  <si>
    <t>8186</t>
  </si>
  <si>
    <t>2456054.10136 </t>
  </si>
  <si>
    <t> 06.05.2012 14:25 </t>
  </si>
  <si>
    <t>8187</t>
  </si>
  <si>
    <t>2456056.27953 </t>
  </si>
  <si>
    <t> 08.05.2012 18:42 </t>
  </si>
  <si>
    <t>8188</t>
  </si>
  <si>
    <t>2456058.45768 </t>
  </si>
  <si>
    <t> 10.05.2012 22:59 </t>
  </si>
  <si>
    <t>8189</t>
  </si>
  <si>
    <t>2456060.63583 </t>
  </si>
  <si>
    <t> 13.05.2012 03:15 </t>
  </si>
  <si>
    <t>8190</t>
  </si>
  <si>
    <t>2456062.81401 </t>
  </si>
  <si>
    <t> 15.05.2012 07:32 </t>
  </si>
  <si>
    <t>8191</t>
  </si>
  <si>
    <t>2456064.99215 </t>
  </si>
  <si>
    <t> 17.05.2012 11:48 </t>
  </si>
  <si>
    <t>8192</t>
  </si>
  <si>
    <t>2456067.17031 </t>
  </si>
  <si>
    <t> 19.05.2012 16:05 </t>
  </si>
  <si>
    <t>8193</t>
  </si>
  <si>
    <t>2456069.34844 </t>
  </si>
  <si>
    <t> 21.05.2012 20:21 </t>
  </si>
  <si>
    <t>8194</t>
  </si>
  <si>
    <t>2456071.52663 </t>
  </si>
  <si>
    <t> 24.05.2012 00:38 </t>
  </si>
  <si>
    <t>8195</t>
  </si>
  <si>
    <t>2456073.70473 </t>
  </si>
  <si>
    <t> 26.05.2012 04:54 </t>
  </si>
  <si>
    <t>8196</t>
  </si>
  <si>
    <t>2456075.88309 </t>
  </si>
  <si>
    <t> 28.05.2012 09:11 </t>
  </si>
  <si>
    <t>8197</t>
  </si>
  <si>
    <t>2456080.23923 </t>
  </si>
  <si>
    <t> 01.06.2012 17:44 </t>
  </si>
  <si>
    <t>8199</t>
  </si>
  <si>
    <t>2456082.41739 </t>
  </si>
  <si>
    <t> 03.06.2012 22:01 </t>
  </si>
  <si>
    <t>8200</t>
  </si>
  <si>
    <t>2456084.59558 </t>
  </si>
  <si>
    <t> 06.06.2012 02:17 </t>
  </si>
  <si>
    <t>8201</t>
  </si>
  <si>
    <t>2456086.77377 </t>
  </si>
  <si>
    <t> 08.06.2012 06:34 </t>
  </si>
  <si>
    <t>8202</t>
  </si>
  <si>
    <t>2456088.95187 </t>
  </si>
  <si>
    <t> 10.06.2012 10:50 </t>
  </si>
  <si>
    <t>8203</t>
  </si>
  <si>
    <t>2456091.13003 </t>
  </si>
  <si>
    <t> 12.06.2012 15:07 </t>
  </si>
  <si>
    <t>8204</t>
  </si>
  <si>
    <t>2456093.30819 </t>
  </si>
  <si>
    <t> 14.06.2012 19:23 </t>
  </si>
  <si>
    <t>8205</t>
  </si>
  <si>
    <t>2456095.48629 </t>
  </si>
  <si>
    <t> 16.06.2012 23:40 </t>
  </si>
  <si>
    <t>8206</t>
  </si>
  <si>
    <t>2456097.66443 </t>
  </si>
  <si>
    <t> 19.06.2012 03:56 </t>
  </si>
  <si>
    <t>8207</t>
  </si>
  <si>
    <t>2456099.84256 </t>
  </si>
  <si>
    <t> 21.06.2012 08:13 </t>
  </si>
  <si>
    <t>8208</t>
  </si>
  <si>
    <t>2456102.02071 </t>
  </si>
  <si>
    <t> 23.06.2012 12:29 </t>
  </si>
  <si>
    <t>8209</t>
  </si>
  <si>
    <t>2456104.19885 </t>
  </si>
  <si>
    <t> 25.06.2012 16:46 </t>
  </si>
  <si>
    <t>8210</t>
  </si>
  <si>
    <t>2456108.55520 </t>
  </si>
  <si>
    <t> 30.06.2012 01:19 </t>
  </si>
  <si>
    <t>8212</t>
  </si>
  <si>
    <t>2456110.73337 </t>
  </si>
  <si>
    <t> 02.07.2012 05:36 </t>
  </si>
  <si>
    <t>8213</t>
  </si>
  <si>
    <t>2456112.91154 </t>
  </si>
  <si>
    <t> 04.07.2012 09:52 </t>
  </si>
  <si>
    <t>8214</t>
  </si>
  <si>
    <t>2456115.08969 </t>
  </si>
  <si>
    <t> 06.07.2012 14:09 </t>
  </si>
  <si>
    <t>8215</t>
  </si>
  <si>
    <t>2456117.26788 </t>
  </si>
  <si>
    <t> 08.07.2012 18:25 </t>
  </si>
  <si>
    <t>8216</t>
  </si>
  <si>
    <t>2456119.44606 </t>
  </si>
  <si>
    <t> 10.07.2012 22:42 </t>
  </si>
  <si>
    <t>8217</t>
  </si>
  <si>
    <t>2456121.62421 </t>
  </si>
  <si>
    <t> 13.07.2012 02:58 </t>
  </si>
  <si>
    <t>8218</t>
  </si>
  <si>
    <t>2456130.33683 </t>
  </si>
  <si>
    <t> 21.07.2012 20:05 </t>
  </si>
  <si>
    <t>8222</t>
  </si>
  <si>
    <t>2456132.51495 </t>
  </si>
  <si>
    <t> 24.07.2012 00:21 </t>
  </si>
  <si>
    <t>8223</t>
  </si>
  <si>
    <t>2456134.69314 </t>
  </si>
  <si>
    <t> 26.07.2012 04:38 </t>
  </si>
  <si>
    <t>8224</t>
  </si>
  <si>
    <t>2456136.87126 </t>
  </si>
  <si>
    <t> 28.07.2012 08:54 </t>
  </si>
  <si>
    <t>8225</t>
  </si>
  <si>
    <t>2456141.22754 </t>
  </si>
  <si>
    <t> 01.08.2012 17:27 </t>
  </si>
  <si>
    <t>8227</t>
  </si>
  <si>
    <t>2456143.40564 </t>
  </si>
  <si>
    <t> 03.08.2012 21:44 </t>
  </si>
  <si>
    <t>8228</t>
  </si>
  <si>
    <t>2456145.58383 </t>
  </si>
  <si>
    <t> 06.08.2012 02:00 </t>
  </si>
  <si>
    <t>8229</t>
  </si>
  <si>
    <t>2456147.76194 </t>
  </si>
  <si>
    <t> 08.08.2012 06:17 </t>
  </si>
  <si>
    <t>8230</t>
  </si>
  <si>
    <t>2456149.94015 </t>
  </si>
  <si>
    <t> 10.08.2012 10:33 </t>
  </si>
  <si>
    <t>8231</t>
  </si>
  <si>
    <t>2456152.11831 </t>
  </si>
  <si>
    <t> 12.08.2012 14:50 </t>
  </si>
  <si>
    <t>8232</t>
  </si>
  <si>
    <t>2456154.29644 </t>
  </si>
  <si>
    <t> 14.08.2012 19:06 </t>
  </si>
  <si>
    <t>8233</t>
  </si>
  <si>
    <t>2456156.47455 </t>
  </si>
  <si>
    <t> 16.08.2012 23:23 </t>
  </si>
  <si>
    <t>8234</t>
  </si>
  <si>
    <t>2456158.65285 </t>
  </si>
  <si>
    <t> 19.08.2012 03:40 </t>
  </si>
  <si>
    <t>8235</t>
  </si>
  <si>
    <t>2456160.83101 </t>
  </si>
  <si>
    <t> 21.08.2012 07:56 </t>
  </si>
  <si>
    <t>8236</t>
  </si>
  <si>
    <t>2456163.00918 </t>
  </si>
  <si>
    <t> 23.08.2012 12:13 </t>
  </si>
  <si>
    <t>8237</t>
  </si>
  <si>
    <t>2456165.18734 </t>
  </si>
  <si>
    <t> 25.08.2012 16:29 </t>
  </si>
  <si>
    <t>8238</t>
  </si>
  <si>
    <t>2456167.36547 </t>
  </si>
  <si>
    <t> 27.08.2012 20:46 </t>
  </si>
  <si>
    <t>8239</t>
  </si>
  <si>
    <t>2456171.72170 </t>
  </si>
  <si>
    <t> 01.09.2012 05:19 </t>
  </si>
  <si>
    <t>8241</t>
  </si>
  <si>
    <t>2456176.07805 </t>
  </si>
  <si>
    <t> 05.09.2012 13:52 </t>
  </si>
  <si>
    <t>8243</t>
  </si>
  <si>
    <t>2456178.25616 </t>
  </si>
  <si>
    <t> 07.09.2012 18:08 </t>
  </si>
  <si>
    <t>8244</t>
  </si>
  <si>
    <t>2456182.61266 </t>
  </si>
  <si>
    <t> 12.09.2012 02:42 </t>
  </si>
  <si>
    <t>8246</t>
  </si>
  <si>
    <t>2456184.79079 </t>
  </si>
  <si>
    <t> 14.09.2012 06:58 </t>
  </si>
  <si>
    <t>8247</t>
  </si>
  <si>
    <t>2456186.96889 </t>
  </si>
  <si>
    <t> 16.09.2012 11:15 </t>
  </si>
  <si>
    <t>8248</t>
  </si>
  <si>
    <t>2456189.14696 </t>
  </si>
  <si>
    <t> 18.09.2012 15:31 </t>
  </si>
  <si>
    <t>8249</t>
  </si>
  <si>
    <t>2456191.32514 </t>
  </si>
  <si>
    <t> 20.09.2012 19:48 </t>
  </si>
  <si>
    <t>8250</t>
  </si>
  <si>
    <t>2456193.50333 </t>
  </si>
  <si>
    <t> 23.09.2012 00:04 </t>
  </si>
  <si>
    <t>8251</t>
  </si>
  <si>
    <t>2456195.68142 </t>
  </si>
  <si>
    <t> 25.09.2012 04:21 </t>
  </si>
  <si>
    <t>8252</t>
  </si>
  <si>
    <t>2456197.85966 </t>
  </si>
  <si>
    <t> 27.09.2012 08:37 </t>
  </si>
  <si>
    <t>8253</t>
  </si>
  <si>
    <t>2456200.03782 </t>
  </si>
  <si>
    <t> 29.09.2012 12:54 </t>
  </si>
  <si>
    <t>8254</t>
  </si>
  <si>
    <t>2456202.21585 </t>
  </si>
  <si>
    <t> 01.10.2012 17:10 </t>
  </si>
  <si>
    <t>8255</t>
  </si>
  <si>
    <t>2456206.57218 </t>
  </si>
  <si>
    <t> 06.10.2012 01:43 </t>
  </si>
  <si>
    <t>8257</t>
  </si>
  <si>
    <t>2456208.75036 </t>
  </si>
  <si>
    <t> 08.10.2012 06:00 </t>
  </si>
  <si>
    <t>8258</t>
  </si>
  <si>
    <t>2456210.92850 </t>
  </si>
  <si>
    <t> 10.10.2012 10:17 </t>
  </si>
  <si>
    <t>8259</t>
  </si>
  <si>
    <t>2456213.10672 </t>
  </si>
  <si>
    <t> 12.10.2012 14:33 </t>
  </si>
  <si>
    <t>8260</t>
  </si>
  <si>
    <t>2456215.28484 </t>
  </si>
  <si>
    <t> 14.10.2012 18:50 </t>
  </si>
  <si>
    <t>8261</t>
  </si>
  <si>
    <t>2456217.46300 </t>
  </si>
  <si>
    <t> 16.10.2012 23:06 </t>
  </si>
  <si>
    <t>8262</t>
  </si>
  <si>
    <t>2456219.64117 </t>
  </si>
  <si>
    <t> 19.10.2012 03:23 </t>
  </si>
  <si>
    <t>8263</t>
  </si>
  <si>
    <t>2456221.81930 </t>
  </si>
  <si>
    <t> 21.10.2012 07:39 </t>
  </si>
  <si>
    <t>8264</t>
  </si>
  <si>
    <t>2456223.99745 </t>
  </si>
  <si>
    <t> 23.10.2012 11:56 </t>
  </si>
  <si>
    <t>8265</t>
  </si>
  <si>
    <t>2456226.17558 </t>
  </si>
  <si>
    <t> 25.10.2012 16:12 </t>
  </si>
  <si>
    <t>8266</t>
  </si>
  <si>
    <t>2456228.35372 </t>
  </si>
  <si>
    <t> 27.10.2012 20:29 </t>
  </si>
  <si>
    <t>8267</t>
  </si>
  <si>
    <t>2456230.53189 </t>
  </si>
  <si>
    <t> 30.10.2012 00:45 </t>
  </si>
  <si>
    <t>8268</t>
  </si>
  <si>
    <t>2456232.71004 </t>
  </si>
  <si>
    <t> 01.11.2012 05:02 </t>
  </si>
  <si>
    <t>8269</t>
  </si>
  <si>
    <t>2456234.88821 </t>
  </si>
  <si>
    <t> 03.11.2012 09:19 </t>
  </si>
  <si>
    <t>8270</t>
  </si>
  <si>
    <t>2456237.06636 </t>
  </si>
  <si>
    <t> 05.11.2012 13:35 </t>
  </si>
  <si>
    <t>8271</t>
  </si>
  <si>
    <t>2456239.24460 </t>
  </si>
  <si>
    <t> 07.11.2012 17:52 </t>
  </si>
  <si>
    <t>8272</t>
  </si>
  <si>
    <t>2456241.42268 </t>
  </si>
  <si>
    <t> 09.11.2012 22:08 </t>
  </si>
  <si>
    <t>8273</t>
  </si>
  <si>
    <t>2456243.60089 </t>
  </si>
  <si>
    <t> 12.11.2012 02:25 </t>
  </si>
  <si>
    <t>8274</t>
  </si>
  <si>
    <t>2456245.77903 </t>
  </si>
  <si>
    <t> 14.11.2012 06:41 </t>
  </si>
  <si>
    <t>8275</t>
  </si>
  <si>
    <t>2456252.31344 </t>
  </si>
  <si>
    <t> 20.11.2012 19:31 </t>
  </si>
  <si>
    <t>8278</t>
  </si>
  <si>
    <t>2456254.49160 </t>
  </si>
  <si>
    <t> 22.11.2012 23:47 </t>
  </si>
  <si>
    <t>8279</t>
  </si>
  <si>
    <t>2456256.66976 </t>
  </si>
  <si>
    <t> 25.11.2012 04:04 </t>
  </si>
  <si>
    <t>8280</t>
  </si>
  <si>
    <t>2456258.84793 </t>
  </si>
  <si>
    <t> 27.11.2012 08:21 </t>
  </si>
  <si>
    <t>8281</t>
  </si>
  <si>
    <t>2456261.02618 </t>
  </si>
  <si>
    <t> 29.11.2012 12:37 </t>
  </si>
  <si>
    <t>8282</t>
  </si>
  <si>
    <t>2456263.20430 </t>
  </si>
  <si>
    <t> 01.12.2012 16:54 </t>
  </si>
  <si>
    <t>8283</t>
  </si>
  <si>
    <t>2456265.38245 </t>
  </si>
  <si>
    <t> 03.12.2012 21:10 </t>
  </si>
  <si>
    <t>8284</t>
  </si>
  <si>
    <t>2456267.56055 </t>
  </si>
  <si>
    <t> 06.12.2012 01:27 </t>
  </si>
  <si>
    <t>8285</t>
  </si>
  <si>
    <t>2456269.73872 </t>
  </si>
  <si>
    <t> 08.12.2012 05:43 </t>
  </si>
  <si>
    <t>8286</t>
  </si>
  <si>
    <t>2456271.91687 </t>
  </si>
  <si>
    <t>JAVSO 49, 108</t>
  </si>
  <si>
    <t>JBAV, 60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</si>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</sst>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8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8"/>
      <name val="Arial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7" fillId="0" borderId="0" applyNumberFormat="0" applyFill="0" applyBorder="0" applyAlignment="0" applyProtection="0"/>
    <xf numFmtId="2" fontId="5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22" fillId="0" borderId="0"/>
    <xf numFmtId="0" fontId="8" fillId="0" borderId="0"/>
    <xf numFmtId="0" fontId="22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5" fillId="2" borderId="7"/>
    <xf numFmtId="0" fontId="35" fillId="0" borderId="0" applyNumberFormat="0" applyFill="0" applyBorder="0" applyAlignment="0" applyProtection="0"/>
  </cellStyleXfs>
  <cellXfs count="119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14" fontId="0" fillId="2" borderId="8" xfId="0" applyNumberFormat="1" applyFill="1" applyBorder="1"/>
    <xf numFmtId="14" fontId="0" fillId="2" borderId="5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3" xfId="0" applyFill="1" applyBorder="1"/>
    <xf numFmtId="0" fontId="7" fillId="2" borderId="5" xfId="0" applyFont="1" applyFill="1" applyBorder="1"/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/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1" fillId="2" borderId="5" xfId="0" applyFont="1" applyFill="1" applyBorder="1"/>
    <xf numFmtId="0" fontId="13" fillId="0" borderId="0" xfId="0" applyFont="1"/>
    <xf numFmtId="0" fontId="3" fillId="2" borderId="5" xfId="0" applyFont="1" applyFill="1" applyBorder="1"/>
    <xf numFmtId="0" fontId="0" fillId="2" borderId="5" xfId="0" applyFill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/>
    </xf>
    <xf numFmtId="0" fontId="8" fillId="0" borderId="13" xfId="0" applyFont="1" applyBorder="1" applyAlignment="1">
      <alignment horizontal="left" vertical="center"/>
    </xf>
    <xf numFmtId="172" fontId="0" fillId="2" borderId="5" xfId="0" applyNumberForma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0" fillId="0" borderId="0" xfId="0" applyFont="1"/>
    <xf numFmtId="22" fontId="12" fillId="0" borderId="0" xfId="0" applyNumberFormat="1" applyFont="1"/>
    <xf numFmtId="0" fontId="9" fillId="2" borderId="0" xfId="0" applyFont="1" applyFill="1"/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18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quotePrefix="1"/>
    <xf numFmtId="0" fontId="9" fillId="25" borderId="20" xfId="0" applyFont="1" applyFill="1" applyBorder="1" applyAlignment="1">
      <alignment horizontal="left" vertical="top" wrapText="1" indent="1"/>
    </xf>
    <xf numFmtId="0" fontId="9" fillId="25" borderId="20" xfId="0" applyFont="1" applyFill="1" applyBorder="1" applyAlignment="1">
      <alignment horizontal="center" vertical="top" wrapText="1"/>
    </xf>
    <xf numFmtId="0" fontId="9" fillId="25" borderId="20" xfId="0" applyFont="1" applyFill="1" applyBorder="1" applyAlignment="1">
      <alignment horizontal="right" vertical="top" wrapText="1"/>
    </xf>
    <xf numFmtId="0" fontId="18" fillId="25" borderId="20" xfId="38" applyFill="1" applyBorder="1" applyAlignment="1" applyProtection="1">
      <alignment horizontal="right" vertical="top" wrapText="1"/>
    </xf>
    <xf numFmtId="0" fontId="19" fillId="2" borderId="5" xfId="0" applyFont="1" applyFill="1" applyBorder="1"/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21" xfId="0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9" fillId="0" borderId="5" xfId="0" applyFont="1" applyBorder="1"/>
    <xf numFmtId="0" fontId="19" fillId="2" borderId="8" xfId="0" applyFont="1" applyFill="1" applyBorder="1"/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wrapText="1"/>
    </xf>
    <xf numFmtId="0" fontId="19" fillId="2" borderId="8" xfId="0" applyFont="1" applyFill="1" applyBorder="1" applyAlignment="1">
      <alignment horizontal="center"/>
    </xf>
    <xf numFmtId="0" fontId="9" fillId="0" borderId="5" xfId="0" applyFont="1" applyBorder="1" applyAlignment="1">
      <alignment wrapText="1"/>
    </xf>
    <xf numFmtId="0" fontId="19" fillId="2" borderId="13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8" xfId="0" applyFill="1" applyBorder="1" applyAlignment="1">
      <alignment horizontal="left"/>
    </xf>
    <xf numFmtId="0" fontId="9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42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42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42" applyFont="1" applyBorder="1" applyAlignment="1">
      <alignment horizontal="left" wrapText="1"/>
    </xf>
    <xf numFmtId="0" fontId="9" fillId="0" borderId="5" xfId="43" applyFont="1" applyBorder="1" applyAlignment="1">
      <alignment horizontal="left" vertical="center" wrapText="1"/>
    </xf>
    <xf numFmtId="0" fontId="9" fillId="0" borderId="5" xfId="43" applyFont="1" applyBorder="1" applyAlignment="1">
      <alignment horizontal="center" vertical="center" wrapText="1"/>
    </xf>
    <xf numFmtId="0" fontId="9" fillId="0" borderId="5" xfId="43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10" fillId="0" borderId="0" xfId="43" applyFont="1" applyAlignment="1">
      <alignment horizontal="left"/>
    </xf>
    <xf numFmtId="0" fontId="10" fillId="0" borderId="0" xfId="43" applyFont="1" applyAlignment="1">
      <alignment horizontal="center"/>
    </xf>
    <xf numFmtId="0" fontId="0" fillId="0" borderId="0" xfId="0" applyAlignment="1">
      <alignment horizontal="right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5" fillId="0" borderId="0" xfId="0" applyFont="1" applyAlignment="1">
      <alignment horizontal="righ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178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Lyrae - O-C Diagr.</a:t>
            </a:r>
          </a:p>
        </c:rich>
      </c:tx>
      <c:layout>
        <c:manualLayout>
          <c:xMode val="edge"/>
          <c:yMode val="edge"/>
          <c:x val="0.377245508982035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185628742515"/>
          <c:y val="0.14117667333506626"/>
          <c:w val="0.81736526946107779"/>
          <c:h val="0.617647945840914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B6-418B-970A-B4EFC77FB7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B6-418B-970A-B4EFC77FB76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B6-418B-970A-B4EFC77FB76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Active!$K$21:$K$957</c:f>
              <c:numCache>
                <c:formatCode>General</c:formatCode>
                <c:ptCount val="9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B6-418B-970A-B4EFC77FB76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B6-418B-970A-B4EFC77FB7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B6-418B-970A-B4EFC77FB7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B6-418B-970A-B4EFC77FB7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Active!$O$21:$O$957</c:f>
              <c:numCache>
                <c:formatCode>General</c:formatCode>
                <c:ptCount val="937"/>
                <c:pt idx="0">
                  <c:v>5.186163381244285E-3</c:v>
                </c:pt>
                <c:pt idx="1">
                  <c:v>5.1028358140105482E-3</c:v>
                </c:pt>
                <c:pt idx="2">
                  <c:v>5.1028358140105482E-3</c:v>
                </c:pt>
                <c:pt idx="3">
                  <c:v>4.7080218644983164E-3</c:v>
                </c:pt>
                <c:pt idx="4">
                  <c:v>3.8717702076168795E-3</c:v>
                </c:pt>
                <c:pt idx="5">
                  <c:v>3.854906295200528E-3</c:v>
                </c:pt>
                <c:pt idx="6">
                  <c:v>3.854906295200528E-3</c:v>
                </c:pt>
                <c:pt idx="7">
                  <c:v>3.854906295200528E-3</c:v>
                </c:pt>
                <c:pt idx="8">
                  <c:v>3.8494503235364142E-3</c:v>
                </c:pt>
                <c:pt idx="9">
                  <c:v>3.8494503235364142E-3</c:v>
                </c:pt>
                <c:pt idx="10">
                  <c:v>3.8494503235364142E-3</c:v>
                </c:pt>
                <c:pt idx="11">
                  <c:v>3.8023305682554319E-3</c:v>
                </c:pt>
                <c:pt idx="12">
                  <c:v>3.8023305682554319E-3</c:v>
                </c:pt>
                <c:pt idx="13">
                  <c:v>3.7770346996309043E-3</c:v>
                </c:pt>
                <c:pt idx="14">
                  <c:v>3.7715787279667904E-3</c:v>
                </c:pt>
                <c:pt idx="15">
                  <c:v>3.7606667846385631E-3</c:v>
                </c:pt>
                <c:pt idx="16">
                  <c:v>3.7581867975185115E-3</c:v>
                </c:pt>
                <c:pt idx="17">
                  <c:v>3.5101880855133404E-3</c:v>
                </c:pt>
                <c:pt idx="18">
                  <c:v>3.5047321138492269E-3</c:v>
                </c:pt>
                <c:pt idx="19">
                  <c:v>3.2706213297163454E-3</c:v>
                </c:pt>
                <c:pt idx="20">
                  <c:v>3.2706213297163454E-3</c:v>
                </c:pt>
                <c:pt idx="21">
                  <c:v>3.2706213297163454E-3</c:v>
                </c:pt>
                <c:pt idx="22">
                  <c:v>3.0955342390406948E-3</c:v>
                </c:pt>
                <c:pt idx="23">
                  <c:v>2.9750068650061818E-3</c:v>
                </c:pt>
                <c:pt idx="24">
                  <c:v>2.9750068650061818E-3</c:v>
                </c:pt>
                <c:pt idx="25">
                  <c:v>2.9531829783497267E-3</c:v>
                </c:pt>
                <c:pt idx="26">
                  <c:v>2.9531829783497267E-3</c:v>
                </c:pt>
                <c:pt idx="27">
                  <c:v>2.9531829783497267E-3</c:v>
                </c:pt>
                <c:pt idx="28">
                  <c:v>2.9531829783497267E-3</c:v>
                </c:pt>
                <c:pt idx="29">
                  <c:v>2.9531829783497267E-3</c:v>
                </c:pt>
                <c:pt idx="30">
                  <c:v>2.9283831071492093E-3</c:v>
                </c:pt>
                <c:pt idx="31">
                  <c:v>2.7939678052424067E-3</c:v>
                </c:pt>
                <c:pt idx="32">
                  <c:v>2.7830558619141793E-3</c:v>
                </c:pt>
                <c:pt idx="33">
                  <c:v>2.7805758747941277E-3</c:v>
                </c:pt>
                <c:pt idx="34">
                  <c:v>2.7106402380086695E-3</c:v>
                </c:pt>
                <c:pt idx="35">
                  <c:v>2.6942723230163283E-3</c:v>
                </c:pt>
                <c:pt idx="36">
                  <c:v>2.6942723230163283E-3</c:v>
                </c:pt>
                <c:pt idx="37">
                  <c:v>2.6942723230163283E-3</c:v>
                </c:pt>
                <c:pt idx="38">
                  <c:v>2.6942723230163283E-3</c:v>
                </c:pt>
                <c:pt idx="39">
                  <c:v>2.6803843951440386E-3</c:v>
                </c:pt>
                <c:pt idx="40">
                  <c:v>2.6213607016868077E-3</c:v>
                </c:pt>
                <c:pt idx="41">
                  <c:v>2.6154087325986836E-3</c:v>
                </c:pt>
                <c:pt idx="42">
                  <c:v>2.6154087325986836E-3</c:v>
                </c:pt>
                <c:pt idx="43">
                  <c:v>2.6134247429026427E-3</c:v>
                </c:pt>
                <c:pt idx="44">
                  <c:v>2.6044967892704563E-3</c:v>
                </c:pt>
                <c:pt idx="45">
                  <c:v>2.5995368150303531E-3</c:v>
                </c:pt>
                <c:pt idx="46">
                  <c:v>2.5945768407902494E-3</c:v>
                </c:pt>
                <c:pt idx="47">
                  <c:v>2.5940808433662392E-3</c:v>
                </c:pt>
                <c:pt idx="48">
                  <c:v>2.5940808433662392E-3</c:v>
                </c:pt>
                <c:pt idx="49">
                  <c:v>2.5935848459422289E-3</c:v>
                </c:pt>
                <c:pt idx="50">
                  <c:v>2.5514250649013499E-3</c:v>
                </c:pt>
                <c:pt idx="51">
                  <c:v>2.5410091189971323E-3</c:v>
                </c:pt>
                <c:pt idx="52">
                  <c:v>2.5375371370290603E-3</c:v>
                </c:pt>
                <c:pt idx="53">
                  <c:v>2.5375371370290603E-3</c:v>
                </c:pt>
                <c:pt idx="54">
                  <c:v>2.5350571499090082E-3</c:v>
                </c:pt>
                <c:pt idx="55">
                  <c:v>2.5320811653649464E-3</c:v>
                </c:pt>
                <c:pt idx="56">
                  <c:v>2.5132332632525536E-3</c:v>
                </c:pt>
                <c:pt idx="57">
                  <c:v>2.5132332632525536E-3</c:v>
                </c:pt>
                <c:pt idx="58">
                  <c:v>2.5132332632525536E-3</c:v>
                </c:pt>
                <c:pt idx="59">
                  <c:v>2.5077772915884397E-3</c:v>
                </c:pt>
                <c:pt idx="60">
                  <c:v>2.4512335852512608E-3</c:v>
                </c:pt>
                <c:pt idx="61">
                  <c:v>2.4467696084351674E-3</c:v>
                </c:pt>
                <c:pt idx="62">
                  <c:v>2.3693940102895543E-3</c:v>
                </c:pt>
                <c:pt idx="63">
                  <c:v>2.3679060180175232E-3</c:v>
                </c:pt>
                <c:pt idx="64">
                  <c:v>2.3599700592333577E-3</c:v>
                </c:pt>
                <c:pt idx="65">
                  <c:v>2.2880504327518585E-3</c:v>
                </c:pt>
                <c:pt idx="66">
                  <c:v>2.2548186053431654E-3</c:v>
                </c:pt>
                <c:pt idx="67">
                  <c:v>2.236962698078793E-3</c:v>
                </c:pt>
                <c:pt idx="68">
                  <c:v>2.2037308706701004E-3</c:v>
                </c:pt>
                <c:pt idx="69">
                  <c:v>2.2027388758220794E-3</c:v>
                </c:pt>
                <c:pt idx="70">
                  <c:v>2.1933149247658828E-3</c:v>
                </c:pt>
                <c:pt idx="71">
                  <c:v>2.1933149247658828E-3</c:v>
                </c:pt>
                <c:pt idx="72">
                  <c:v>2.1933149247658828E-3</c:v>
                </c:pt>
                <c:pt idx="73">
                  <c:v>2.1876109543897638E-3</c:v>
                </c:pt>
                <c:pt idx="74">
                  <c:v>2.1848829685577071E-3</c:v>
                </c:pt>
                <c:pt idx="75">
                  <c:v>2.1824029814376555E-3</c:v>
                </c:pt>
                <c:pt idx="76">
                  <c:v>2.1814109865896346E-3</c:v>
                </c:pt>
                <c:pt idx="77">
                  <c:v>2.1794269968935932E-3</c:v>
                </c:pt>
                <c:pt idx="78">
                  <c:v>2.1794269968935932E-3</c:v>
                </c:pt>
                <c:pt idx="79">
                  <c:v>2.1372672158527142E-3</c:v>
                </c:pt>
                <c:pt idx="80">
                  <c:v>2.1199073060123525E-3</c:v>
                </c:pt>
                <c:pt idx="81">
                  <c:v>2.1199073060123525E-3</c:v>
                </c:pt>
                <c:pt idx="82">
                  <c:v>2.1179233163163111E-3</c:v>
                </c:pt>
                <c:pt idx="83">
                  <c:v>2.1124673446521972E-3</c:v>
                </c:pt>
                <c:pt idx="84">
                  <c:v>2.1015554013239695E-3</c:v>
                </c:pt>
                <c:pt idx="85">
                  <c:v>2.0822115017875664E-3</c:v>
                </c:pt>
                <c:pt idx="86">
                  <c:v>2.0365797387786148E-3</c:v>
                </c:pt>
                <c:pt idx="87">
                  <c:v>2.0207078212102839E-3</c:v>
                </c:pt>
                <c:pt idx="88">
                  <c:v>2.017731836666222E-3</c:v>
                </c:pt>
                <c:pt idx="89">
                  <c:v>2.017731836666222E-3</c:v>
                </c:pt>
                <c:pt idx="90">
                  <c:v>2.0152518495461704E-3</c:v>
                </c:pt>
                <c:pt idx="91">
                  <c:v>2.0147558521221597E-3</c:v>
                </c:pt>
                <c:pt idx="92">
                  <c:v>2.0122758650021081E-3</c:v>
                </c:pt>
                <c:pt idx="93">
                  <c:v>2.0088038830340356E-3</c:v>
                </c:pt>
                <c:pt idx="94">
                  <c:v>1.9532521715448776E-3</c:v>
                </c:pt>
                <c:pt idx="95">
                  <c:v>1.9453162127607121E-3</c:v>
                </c:pt>
                <c:pt idx="96">
                  <c:v>1.9339082720084741E-3</c:v>
                </c:pt>
                <c:pt idx="97">
                  <c:v>1.9319242823124328E-3</c:v>
                </c:pt>
                <c:pt idx="98">
                  <c:v>1.923492326104257E-3</c:v>
                </c:pt>
                <c:pt idx="99">
                  <c:v>1.9205163415601948E-3</c:v>
                </c:pt>
                <c:pt idx="100">
                  <c:v>1.8867885167274917E-3</c:v>
                </c:pt>
                <c:pt idx="101">
                  <c:v>1.8783565605193157E-3</c:v>
                </c:pt>
                <c:pt idx="102">
                  <c:v>1.8729005888552023E-3</c:v>
                </c:pt>
                <c:pt idx="103">
                  <c:v>1.8704206017351504E-3</c:v>
                </c:pt>
                <c:pt idx="104">
                  <c:v>1.8644686326470263E-3</c:v>
                </c:pt>
                <c:pt idx="105">
                  <c:v>1.8644686326470263E-3</c:v>
                </c:pt>
                <c:pt idx="106">
                  <c:v>1.8637246365110108E-3</c:v>
                </c:pt>
                <c:pt idx="107">
                  <c:v>1.860996650678954E-3</c:v>
                </c:pt>
                <c:pt idx="108">
                  <c:v>1.8565326738628608E-3</c:v>
                </c:pt>
                <c:pt idx="109">
                  <c:v>1.8535566893187988E-3</c:v>
                </c:pt>
                <c:pt idx="110">
                  <c:v>1.8476047202306747E-3</c:v>
                </c:pt>
                <c:pt idx="111">
                  <c:v>1.8446287356866126E-3</c:v>
                </c:pt>
                <c:pt idx="112">
                  <c:v>1.7890770241974544E-3</c:v>
                </c:pt>
                <c:pt idx="113">
                  <c:v>1.787093034501413E-3</c:v>
                </c:pt>
                <c:pt idx="114">
                  <c:v>1.7861010396533923E-3</c:v>
                </c:pt>
                <c:pt idx="115">
                  <c:v>1.7811410654132889E-3</c:v>
                </c:pt>
                <c:pt idx="116">
                  <c:v>1.7801490705652682E-3</c:v>
                </c:pt>
                <c:pt idx="117">
                  <c:v>1.775685093749175E-3</c:v>
                </c:pt>
                <c:pt idx="118">
                  <c:v>1.7722131117811027E-3</c:v>
                </c:pt>
                <c:pt idx="119">
                  <c:v>1.7702291220850614E-3</c:v>
                </c:pt>
                <c:pt idx="120">
                  <c:v>1.7583251839088131E-3</c:v>
                </c:pt>
                <c:pt idx="121">
                  <c:v>1.7161654028679341E-3</c:v>
                </c:pt>
                <c:pt idx="122">
                  <c:v>1.7161654028679341E-3</c:v>
                </c:pt>
                <c:pt idx="123">
                  <c:v>1.7117014260518411E-3</c:v>
                </c:pt>
                <c:pt idx="124">
                  <c:v>1.7052534595397065E-3</c:v>
                </c:pt>
                <c:pt idx="125">
                  <c:v>1.7037654672676756E-3</c:v>
                </c:pt>
                <c:pt idx="126">
                  <c:v>1.6968215033315308E-3</c:v>
                </c:pt>
                <c:pt idx="127">
                  <c:v>1.6968215033315308E-3</c:v>
                </c:pt>
                <c:pt idx="128">
                  <c:v>1.6913655316674169E-3</c:v>
                </c:pt>
                <c:pt idx="129">
                  <c:v>1.6883895471233549E-3</c:v>
                </c:pt>
                <c:pt idx="130">
                  <c:v>1.6382938072983105E-3</c:v>
                </c:pt>
                <c:pt idx="131">
                  <c:v>1.6244058794260209E-3</c:v>
                </c:pt>
                <c:pt idx="132">
                  <c:v>1.6244058794260209E-3</c:v>
                </c:pt>
                <c:pt idx="133">
                  <c:v>1.6134939360977934E-3</c:v>
                </c:pt>
                <c:pt idx="134">
                  <c:v>1.5415743096162937E-3</c:v>
                </c:pt>
                <c:pt idx="135">
                  <c:v>1.537606330224211E-3</c:v>
                </c:pt>
                <c:pt idx="136">
                  <c:v>1.5351263431041594E-3</c:v>
                </c:pt>
                <c:pt idx="137">
                  <c:v>1.5351263431041594E-3</c:v>
                </c:pt>
                <c:pt idx="138">
                  <c:v>1.5137984538717145E-3</c:v>
                </c:pt>
                <c:pt idx="139">
                  <c:v>1.5058624950875493E-3</c:v>
                </c:pt>
                <c:pt idx="140">
                  <c:v>1.3625192395485604E-3</c:v>
                </c:pt>
                <c:pt idx="141">
                  <c:v>1.3600392524285086E-3</c:v>
                </c:pt>
                <c:pt idx="142">
                  <c:v>1.3570632678844465E-3</c:v>
                </c:pt>
                <c:pt idx="143">
                  <c:v>1.3525992910683536E-3</c:v>
                </c:pt>
                <c:pt idx="144">
                  <c:v>1.3491273091002811E-3</c:v>
                </c:pt>
                <c:pt idx="145">
                  <c:v>1.2871276310989885E-3</c:v>
                </c:pt>
                <c:pt idx="146">
                  <c:v>1.2801836671628437E-3</c:v>
                </c:pt>
                <c:pt idx="147">
                  <c:v>1.2747276954987298E-3</c:v>
                </c:pt>
                <c:pt idx="148">
                  <c:v>1.2747276954987298E-3</c:v>
                </c:pt>
                <c:pt idx="149">
                  <c:v>1.2737357006507091E-3</c:v>
                </c:pt>
                <c:pt idx="150">
                  <c:v>1.2692717238346161E-3</c:v>
                </c:pt>
                <c:pt idx="151">
                  <c:v>1.2692717238346161E-3</c:v>
                </c:pt>
                <c:pt idx="152">
                  <c:v>1.2206639762816025E-3</c:v>
                </c:pt>
                <c:pt idx="153">
                  <c:v>1.2077680432573338E-3</c:v>
                </c:pt>
                <c:pt idx="154">
                  <c:v>1.2067760484093131E-3</c:v>
                </c:pt>
                <c:pt idx="155">
                  <c:v>1.2067760484093131E-3</c:v>
                </c:pt>
                <c:pt idx="156">
                  <c:v>1.1938801153850442E-3</c:v>
                </c:pt>
                <c:pt idx="157">
                  <c:v>1.1938801153850442E-3</c:v>
                </c:pt>
                <c:pt idx="158">
                  <c:v>1.1938801153850442E-3</c:v>
                </c:pt>
                <c:pt idx="159">
                  <c:v>1.1204724966315137E-3</c:v>
                </c:pt>
                <c:pt idx="160">
                  <c:v>1.1100565507272963E-3</c:v>
                </c:pt>
                <c:pt idx="161">
                  <c:v>1.1090645558792757E-3</c:v>
                </c:pt>
                <c:pt idx="162">
                  <c:v>1.0450808881819417E-3</c:v>
                </c:pt>
                <c:pt idx="163">
                  <c:v>1.0371449293977762E-3</c:v>
                </c:pt>
                <c:pt idx="164">
                  <c:v>9.5133737504398698E-4</c:v>
                </c:pt>
                <c:pt idx="165">
                  <c:v>9.5133737504398698E-4</c:v>
                </c:pt>
                <c:pt idx="166">
                  <c:v>9.4588140337987332E-4</c:v>
                </c:pt>
                <c:pt idx="167">
                  <c:v>9.3695344974768714E-4</c:v>
                </c:pt>
                <c:pt idx="168">
                  <c:v>9.3645745232367669E-4</c:v>
                </c:pt>
                <c:pt idx="169">
                  <c:v>9.3496946005164577E-4</c:v>
                </c:pt>
                <c:pt idx="170">
                  <c:v>8.8189773568253917E-4</c:v>
                </c:pt>
                <c:pt idx="171">
                  <c:v>8.511458953938979E-4</c:v>
                </c:pt>
                <c:pt idx="172">
                  <c:v>8.3428198297754645E-4</c:v>
                </c:pt>
                <c:pt idx="173">
                  <c:v>8.0105015556885357E-4</c:v>
                </c:pt>
                <c:pt idx="174">
                  <c:v>7.8418624315250169E-4</c:v>
                </c:pt>
                <c:pt idx="175">
                  <c:v>7.8418624315250169E-4</c:v>
                </c:pt>
                <c:pt idx="176">
                  <c:v>7.8418624315250169E-4</c:v>
                </c:pt>
                <c:pt idx="177">
                  <c:v>7.8418624315250169E-4</c:v>
                </c:pt>
                <c:pt idx="178">
                  <c:v>7.8418624315250169E-4</c:v>
                </c:pt>
                <c:pt idx="179">
                  <c:v>7.8369024572849146E-4</c:v>
                </c:pt>
                <c:pt idx="180">
                  <c:v>7.7277830240026412E-4</c:v>
                </c:pt>
                <c:pt idx="181">
                  <c:v>7.6980231785620185E-4</c:v>
                </c:pt>
                <c:pt idx="182">
                  <c:v>7.6781832816016048E-4</c:v>
                </c:pt>
                <c:pt idx="183">
                  <c:v>7.6781832816016048E-4</c:v>
                </c:pt>
                <c:pt idx="184">
                  <c:v>7.311145187833953E-4</c:v>
                </c:pt>
                <c:pt idx="185">
                  <c:v>7.1474660379105409E-4</c:v>
                </c:pt>
                <c:pt idx="186">
                  <c:v>7.1474660379105409E-4</c:v>
                </c:pt>
                <c:pt idx="187">
                  <c:v>7.0333866303881609E-4</c:v>
                </c:pt>
                <c:pt idx="188">
                  <c:v>7.0085867591876449E-4</c:v>
                </c:pt>
                <c:pt idx="189">
                  <c:v>6.9441070940663013E-4</c:v>
                </c:pt>
                <c:pt idx="190">
                  <c:v>6.3389902367736806E-4</c:v>
                </c:pt>
                <c:pt idx="191">
                  <c:v>6.2546706746919234E-4</c:v>
                </c:pt>
                <c:pt idx="192">
                  <c:v>6.2001109580507889E-4</c:v>
                </c:pt>
                <c:pt idx="193">
                  <c:v>6.1157913959690273E-4</c:v>
                </c:pt>
                <c:pt idx="194">
                  <c:v>6.0810715762883065E-4</c:v>
                </c:pt>
                <c:pt idx="195">
                  <c:v>5.4114750538743423E-4</c:v>
                </c:pt>
                <c:pt idx="196">
                  <c:v>4.612919201217691E-4</c:v>
                </c:pt>
                <c:pt idx="197">
                  <c:v>4.4690799482546926E-4</c:v>
                </c:pt>
                <c:pt idx="198">
                  <c:v>3.7498836834396962E-4</c:v>
                </c:pt>
                <c:pt idx="199">
                  <c:v>3.7250838122391801E-4</c:v>
                </c:pt>
                <c:pt idx="200">
                  <c:v>3.6606041471178366E-4</c:v>
                </c:pt>
                <c:pt idx="201">
                  <c:v>3.6060444304766978E-4</c:v>
                </c:pt>
                <c:pt idx="202">
                  <c:v>3.5862045335162841E-4</c:v>
                </c:pt>
                <c:pt idx="203">
                  <c:v>3.0554872898252202E-4</c:v>
                </c:pt>
                <c:pt idx="204">
                  <c:v>3.0554872898252202E-4</c:v>
                </c:pt>
                <c:pt idx="205">
                  <c:v>2.6884491960575685E-4</c:v>
                </c:pt>
                <c:pt idx="206">
                  <c:v>2.1924517720472254E-4</c:v>
                </c:pt>
                <c:pt idx="207">
                  <c:v>2.1924517720472254E-4</c:v>
                </c:pt>
                <c:pt idx="208">
                  <c:v>2.1924517720472254E-4</c:v>
                </c:pt>
                <c:pt idx="209">
                  <c:v>2.1924517720472254E-4</c:v>
                </c:pt>
                <c:pt idx="210">
                  <c:v>2.0535724933243293E-4</c:v>
                </c:pt>
                <c:pt idx="211">
                  <c:v>1.9990127766831905E-4</c:v>
                </c:pt>
                <c:pt idx="212">
                  <c:v>1.9692529312425721E-4</c:v>
                </c:pt>
                <c:pt idx="213">
                  <c:v>1.9692529312425721E-4</c:v>
                </c:pt>
                <c:pt idx="214">
                  <c:v>1.9692529312425721E-4</c:v>
                </c:pt>
                <c:pt idx="215">
                  <c:v>1.2946964345885055E-4</c:v>
                </c:pt>
                <c:pt idx="216">
                  <c:v>1.2153368467468506E-4</c:v>
                </c:pt>
                <c:pt idx="217">
                  <c:v>1.2153368467468506E-4</c:v>
                </c:pt>
                <c:pt idx="218">
                  <c:v>1.1905369755463345E-4</c:v>
                </c:pt>
                <c:pt idx="219">
                  <c:v>1.1905369755463345E-4</c:v>
                </c:pt>
                <c:pt idx="220">
                  <c:v>1.1905369755463345E-4</c:v>
                </c:pt>
                <c:pt idx="221">
                  <c:v>1.1905369755463345E-4</c:v>
                </c:pt>
                <c:pt idx="222">
                  <c:v>1.1607771301057161E-4</c:v>
                </c:pt>
                <c:pt idx="223">
                  <c:v>1.1607771301057161E-4</c:v>
                </c:pt>
                <c:pt idx="224">
                  <c:v>1.1607771301057161E-4</c:v>
                </c:pt>
                <c:pt idx="225">
                  <c:v>1.1607771301057161E-4</c:v>
                </c:pt>
                <c:pt idx="226">
                  <c:v>4.316609168105107E-5</c:v>
                </c:pt>
                <c:pt idx="227">
                  <c:v>4.0190107136989228E-5</c:v>
                </c:pt>
                <c:pt idx="228">
                  <c:v>3.8206117440947856E-5</c:v>
                </c:pt>
                <c:pt idx="229">
                  <c:v>1.638223078449276E-5</c:v>
                </c:pt>
                <c:pt idx="230">
                  <c:v>1.638223078449276E-5</c:v>
                </c:pt>
                <c:pt idx="231">
                  <c:v>1.638223078449276E-5</c:v>
                </c:pt>
                <c:pt idx="232">
                  <c:v>-4.8097434336851624E-5</c:v>
                </c:pt>
                <c:pt idx="233">
                  <c:v>-4.8345433048856742E-5</c:v>
                </c:pt>
                <c:pt idx="234">
                  <c:v>-5.7025387969038017E-5</c:v>
                </c:pt>
                <c:pt idx="235">
                  <c:v>-6.992132099330672E-5</c:v>
                </c:pt>
                <c:pt idx="236">
                  <c:v>-1.1753707369829966E-4</c:v>
                </c:pt>
                <c:pt idx="237">
                  <c:v>-1.3985695777876499E-4</c:v>
                </c:pt>
                <c:pt idx="238">
                  <c:v>-1.4531292944287887E-4</c:v>
                </c:pt>
                <c:pt idx="239">
                  <c:v>-1.4630492429089934E-4</c:v>
                </c:pt>
                <c:pt idx="240">
                  <c:v>-1.562248727711062E-4</c:v>
                </c:pt>
                <c:pt idx="241">
                  <c:v>-1.8747271048375792E-4</c:v>
                </c:pt>
                <c:pt idx="242">
                  <c:v>-2.1574456365234737E-4</c:v>
                </c:pt>
                <c:pt idx="243">
                  <c:v>-2.1896854690841433E-4</c:v>
                </c:pt>
                <c:pt idx="244">
                  <c:v>-2.2616050955656447E-4</c:v>
                </c:pt>
                <c:pt idx="245">
                  <c:v>-2.266565069805747E-4</c:v>
                </c:pt>
                <c:pt idx="246">
                  <c:v>-2.2715250440458494E-4</c:v>
                </c:pt>
                <c:pt idx="247">
                  <c:v>-2.8468820558978473E-4</c:v>
                </c:pt>
                <c:pt idx="248">
                  <c:v>-3.075040870942603E-4</c:v>
                </c:pt>
                <c:pt idx="249">
                  <c:v>-3.6627978183948612E-4</c:v>
                </c:pt>
                <c:pt idx="250">
                  <c:v>-3.6900776767154284E-4</c:v>
                </c:pt>
                <c:pt idx="251">
                  <c:v>-3.7099175736758421E-4</c:v>
                </c:pt>
                <c:pt idx="252">
                  <c:v>-3.7446373933565672E-4</c:v>
                </c:pt>
                <c:pt idx="253">
                  <c:v>-4.3894340445700111E-4</c:v>
                </c:pt>
                <c:pt idx="254">
                  <c:v>-4.468793632411666E-4</c:v>
                </c:pt>
                <c:pt idx="255">
                  <c:v>-4.6076729111345621E-4</c:v>
                </c:pt>
                <c:pt idx="256">
                  <c:v>-5.3814288925906929E-4</c:v>
                </c:pt>
                <c:pt idx="257">
                  <c:v>-5.520308171313589E-4</c:v>
                </c:pt>
                <c:pt idx="258">
                  <c:v>-5.5451080425141094E-4</c:v>
                </c:pt>
                <c:pt idx="259">
                  <c:v>-5.6195076561156576E-4</c:v>
                </c:pt>
                <c:pt idx="260">
                  <c:v>-5.6195076561156576E-4</c:v>
                </c:pt>
                <c:pt idx="261">
                  <c:v>-6.2990241270098266E-4</c:v>
                </c:pt>
                <c:pt idx="262">
                  <c:v>-6.2990241270098266E-4</c:v>
                </c:pt>
                <c:pt idx="263">
                  <c:v>-6.581742658695721E-4</c:v>
                </c:pt>
                <c:pt idx="264">
                  <c:v>-7.0331003145451343E-4</c:v>
                </c:pt>
                <c:pt idx="265">
                  <c:v>-7.0579001857456504E-4</c:v>
                </c:pt>
                <c:pt idx="266">
                  <c:v>-7.0876600311862688E-4</c:v>
                </c:pt>
                <c:pt idx="267">
                  <c:v>-7.1670196190279237E-4</c:v>
                </c:pt>
                <c:pt idx="268">
                  <c:v>-7.2166193614289602E-4</c:v>
                </c:pt>
                <c:pt idx="269">
                  <c:v>-7.2265393099091649E-4</c:v>
                </c:pt>
                <c:pt idx="270">
                  <c:v>-7.3554986401518562E-4</c:v>
                </c:pt>
                <c:pt idx="271">
                  <c:v>-7.3802985113523723E-4</c:v>
                </c:pt>
                <c:pt idx="272">
                  <c:v>-7.975495420164784E-4</c:v>
                </c:pt>
                <c:pt idx="273">
                  <c:v>-8.5582923933769355E-4</c:v>
                </c:pt>
                <c:pt idx="274">
                  <c:v>-8.7294115046605012E-4</c:v>
                </c:pt>
                <c:pt idx="275">
                  <c:v>-8.9178905257844337E-4</c:v>
                </c:pt>
                <c:pt idx="276">
                  <c:v>-8.9674902681854659E-4</c:v>
                </c:pt>
                <c:pt idx="277">
                  <c:v>-9.1609292635495007E-4</c:v>
                </c:pt>
                <c:pt idx="278">
                  <c:v>-9.4287678725150838E-4</c:v>
                </c:pt>
                <c:pt idx="279">
                  <c:v>-9.4535677437155999E-4</c:v>
                </c:pt>
                <c:pt idx="280">
                  <c:v>-9.5626871769978776E-4</c:v>
                </c:pt>
                <c:pt idx="281">
                  <c:v>-1.0296763364533181E-3</c:v>
                </c:pt>
                <c:pt idx="282">
                  <c:v>-1.0301723338773283E-3</c:v>
                </c:pt>
                <c:pt idx="283">
                  <c:v>-1.030668331301339E-3</c:v>
                </c:pt>
                <c:pt idx="284">
                  <c:v>-1.0311643287253492E-3</c:v>
                </c:pt>
                <c:pt idx="285">
                  <c:v>-1.0316603261493595E-3</c:v>
                </c:pt>
                <c:pt idx="286">
                  <c:v>-1.0321563235733697E-3</c:v>
                </c:pt>
                <c:pt idx="287">
                  <c:v>-1.0326523209973804E-3</c:v>
                </c:pt>
                <c:pt idx="288">
                  <c:v>-1.0331483184213906E-3</c:v>
                </c:pt>
                <c:pt idx="289">
                  <c:v>-1.0336443158454008E-3</c:v>
                </c:pt>
                <c:pt idx="290">
                  <c:v>-1.0341403132694111E-3</c:v>
                </c:pt>
                <c:pt idx="291">
                  <c:v>-1.0346363106934217E-3</c:v>
                </c:pt>
                <c:pt idx="292">
                  <c:v>-1.035132308117432E-3</c:v>
                </c:pt>
                <c:pt idx="293">
                  <c:v>-1.0356283055414422E-3</c:v>
                </c:pt>
                <c:pt idx="294">
                  <c:v>-1.0361243029654525E-3</c:v>
                </c:pt>
                <c:pt idx="295">
                  <c:v>-1.0366203003894631E-3</c:v>
                </c:pt>
                <c:pt idx="296">
                  <c:v>-1.0371162978134734E-3</c:v>
                </c:pt>
                <c:pt idx="297">
                  <c:v>-1.0386042900855045E-3</c:v>
                </c:pt>
                <c:pt idx="298">
                  <c:v>-1.0391002875095147E-3</c:v>
                </c:pt>
                <c:pt idx="299">
                  <c:v>-1.039596284933525E-3</c:v>
                </c:pt>
                <c:pt idx="300">
                  <c:v>-1.0400922823575352E-3</c:v>
                </c:pt>
                <c:pt idx="301">
                  <c:v>-1.0405882797815459E-3</c:v>
                </c:pt>
                <c:pt idx="302">
                  <c:v>-1.0415802746295663E-3</c:v>
                </c:pt>
                <c:pt idx="303">
                  <c:v>-1.0420762720535766E-3</c:v>
                </c:pt>
                <c:pt idx="304">
                  <c:v>-1.0425722694775872E-3</c:v>
                </c:pt>
                <c:pt idx="305">
                  <c:v>-1.0430682669015975E-3</c:v>
                </c:pt>
                <c:pt idx="306">
                  <c:v>-1.0435642643256077E-3</c:v>
                </c:pt>
                <c:pt idx="307">
                  <c:v>-1.0440602617496179E-3</c:v>
                </c:pt>
                <c:pt idx="308">
                  <c:v>-1.0445562591736286E-3</c:v>
                </c:pt>
                <c:pt idx="309">
                  <c:v>-1.0450522565976388E-3</c:v>
                </c:pt>
                <c:pt idx="310">
                  <c:v>-1.0455482540216491E-3</c:v>
                </c:pt>
                <c:pt idx="311">
                  <c:v>-1.0460442514456593E-3</c:v>
                </c:pt>
                <c:pt idx="312">
                  <c:v>-1.04654024886967E-3</c:v>
                </c:pt>
                <c:pt idx="313">
                  <c:v>-1.0470362462936802E-3</c:v>
                </c:pt>
                <c:pt idx="314">
                  <c:v>-1.0475322437176905E-3</c:v>
                </c:pt>
                <c:pt idx="315">
                  <c:v>-1.0480282411417007E-3</c:v>
                </c:pt>
                <c:pt idx="316">
                  <c:v>-1.0480282411417007E-3</c:v>
                </c:pt>
                <c:pt idx="317">
                  <c:v>-1.0485242385657114E-3</c:v>
                </c:pt>
                <c:pt idx="318">
                  <c:v>-1.0490202359897216E-3</c:v>
                </c:pt>
                <c:pt idx="319">
                  <c:v>-1.0495162334137318E-3</c:v>
                </c:pt>
                <c:pt idx="320">
                  <c:v>-1.0500122308377421E-3</c:v>
                </c:pt>
                <c:pt idx="321">
                  <c:v>-1.0505082282617527E-3</c:v>
                </c:pt>
                <c:pt idx="322">
                  <c:v>-1.051004225685763E-3</c:v>
                </c:pt>
                <c:pt idx="323">
                  <c:v>-1.0515002231097732E-3</c:v>
                </c:pt>
                <c:pt idx="324">
                  <c:v>-1.0519962205337834E-3</c:v>
                </c:pt>
                <c:pt idx="325">
                  <c:v>-1.0524922179577941E-3</c:v>
                </c:pt>
                <c:pt idx="326">
                  <c:v>-1.0529882153818043E-3</c:v>
                </c:pt>
                <c:pt idx="327">
                  <c:v>-1.0532362140938095E-3</c:v>
                </c:pt>
                <c:pt idx="328">
                  <c:v>-1.0534842128058146E-3</c:v>
                </c:pt>
                <c:pt idx="329">
                  <c:v>-1.0539802102298248E-3</c:v>
                </c:pt>
                <c:pt idx="330">
                  <c:v>-1.0544762076538355E-3</c:v>
                </c:pt>
                <c:pt idx="331">
                  <c:v>-1.0549722050778457E-3</c:v>
                </c:pt>
                <c:pt idx="332">
                  <c:v>-1.0554682025018559E-3</c:v>
                </c:pt>
                <c:pt idx="333">
                  <c:v>-1.0559641999258662E-3</c:v>
                </c:pt>
                <c:pt idx="334">
                  <c:v>-1.0564601973498768E-3</c:v>
                </c:pt>
                <c:pt idx="335">
                  <c:v>-1.0569561947738871E-3</c:v>
                </c:pt>
                <c:pt idx="336">
                  <c:v>-1.0574521921978973E-3</c:v>
                </c:pt>
                <c:pt idx="337">
                  <c:v>-1.0584441870459182E-3</c:v>
                </c:pt>
                <c:pt idx="338">
                  <c:v>-1.0589401844699284E-3</c:v>
                </c:pt>
                <c:pt idx="339">
                  <c:v>-1.0594361818939387E-3</c:v>
                </c:pt>
                <c:pt idx="340">
                  <c:v>-1.0599321793179489E-3</c:v>
                </c:pt>
                <c:pt idx="341">
                  <c:v>-1.0604281767419596E-3</c:v>
                </c:pt>
                <c:pt idx="342">
                  <c:v>-1.0609241741659698E-3</c:v>
                </c:pt>
                <c:pt idx="343">
                  <c:v>-1.0614201715899801E-3</c:v>
                </c:pt>
                <c:pt idx="344">
                  <c:v>-1.0619161690139903E-3</c:v>
                </c:pt>
                <c:pt idx="345">
                  <c:v>-1.062412166438001E-3</c:v>
                </c:pt>
                <c:pt idx="346">
                  <c:v>-1.0629081638620112E-3</c:v>
                </c:pt>
                <c:pt idx="347">
                  <c:v>-1.0634041612860214E-3</c:v>
                </c:pt>
                <c:pt idx="348">
                  <c:v>-1.0639001587100317E-3</c:v>
                </c:pt>
                <c:pt idx="349">
                  <c:v>-1.0643961561340423E-3</c:v>
                </c:pt>
                <c:pt idx="350">
                  <c:v>-1.0648921535580526E-3</c:v>
                </c:pt>
                <c:pt idx="351">
                  <c:v>-1.0653881509820628E-3</c:v>
                </c:pt>
                <c:pt idx="352">
                  <c:v>-1.065884148406073E-3</c:v>
                </c:pt>
                <c:pt idx="353">
                  <c:v>-1.0663801458300837E-3</c:v>
                </c:pt>
                <c:pt idx="354">
                  <c:v>-1.0668761432540939E-3</c:v>
                </c:pt>
                <c:pt idx="355">
                  <c:v>-1.0678681381021144E-3</c:v>
                </c:pt>
                <c:pt idx="356">
                  <c:v>-1.0683641355261251E-3</c:v>
                </c:pt>
                <c:pt idx="357">
                  <c:v>-1.0688601329501353E-3</c:v>
                </c:pt>
                <c:pt idx="358">
                  <c:v>-1.0693561303741455E-3</c:v>
                </c:pt>
                <c:pt idx="359">
                  <c:v>-1.0698521277981558E-3</c:v>
                </c:pt>
                <c:pt idx="360">
                  <c:v>-1.070348125222166E-3</c:v>
                </c:pt>
                <c:pt idx="361">
                  <c:v>-1.0708441226461767E-3</c:v>
                </c:pt>
                <c:pt idx="362">
                  <c:v>-1.0713401200701869E-3</c:v>
                </c:pt>
                <c:pt idx="363">
                  <c:v>-1.0718361174941972E-3</c:v>
                </c:pt>
                <c:pt idx="364">
                  <c:v>-1.0723321149182074E-3</c:v>
                </c:pt>
                <c:pt idx="365">
                  <c:v>-1.0733241097662283E-3</c:v>
                </c:pt>
                <c:pt idx="366">
                  <c:v>-1.0738201071902385E-3</c:v>
                </c:pt>
                <c:pt idx="367">
                  <c:v>-1.0743161046142488E-3</c:v>
                </c:pt>
                <c:pt idx="368">
                  <c:v>-1.0748121020382594E-3</c:v>
                </c:pt>
                <c:pt idx="369">
                  <c:v>-1.0753080994622697E-3</c:v>
                </c:pt>
                <c:pt idx="370">
                  <c:v>-1.0758040968862799E-3</c:v>
                </c:pt>
                <c:pt idx="371">
                  <c:v>-1.0763000943102901E-3</c:v>
                </c:pt>
                <c:pt idx="372">
                  <c:v>-1.0767960917343008E-3</c:v>
                </c:pt>
                <c:pt idx="373">
                  <c:v>-1.077292089158311E-3</c:v>
                </c:pt>
                <c:pt idx="374">
                  <c:v>-1.0777880865823213E-3</c:v>
                </c:pt>
                <c:pt idx="375">
                  <c:v>-1.0782840840063315E-3</c:v>
                </c:pt>
                <c:pt idx="376">
                  <c:v>-1.0787800814303422E-3</c:v>
                </c:pt>
                <c:pt idx="377">
                  <c:v>-1.0802680737023729E-3</c:v>
                </c:pt>
                <c:pt idx="378">
                  <c:v>-1.0807640711263835E-3</c:v>
                </c:pt>
                <c:pt idx="379">
                  <c:v>-1.0812600685503938E-3</c:v>
                </c:pt>
                <c:pt idx="380">
                  <c:v>-1.081756065974404E-3</c:v>
                </c:pt>
                <c:pt idx="381">
                  <c:v>-1.0822520633984142E-3</c:v>
                </c:pt>
                <c:pt idx="382">
                  <c:v>-1.0827480608224249E-3</c:v>
                </c:pt>
                <c:pt idx="383">
                  <c:v>-1.0832440582464352E-3</c:v>
                </c:pt>
                <c:pt idx="384">
                  <c:v>-1.0837400556704454E-3</c:v>
                </c:pt>
                <c:pt idx="385">
                  <c:v>-1.0842360530944556E-3</c:v>
                </c:pt>
                <c:pt idx="386">
                  <c:v>-1.0847320505184663E-3</c:v>
                </c:pt>
                <c:pt idx="387">
                  <c:v>-1.0852280479424765E-3</c:v>
                </c:pt>
                <c:pt idx="388">
                  <c:v>-1.0857240453664868E-3</c:v>
                </c:pt>
                <c:pt idx="389">
                  <c:v>-1.086220042790497E-3</c:v>
                </c:pt>
                <c:pt idx="390">
                  <c:v>-1.0867160402145077E-3</c:v>
                </c:pt>
                <c:pt idx="391">
                  <c:v>-1.0872120376385179E-3</c:v>
                </c:pt>
                <c:pt idx="392">
                  <c:v>-1.0877080350625281E-3</c:v>
                </c:pt>
                <c:pt idx="393">
                  <c:v>-1.0882040324865384E-3</c:v>
                </c:pt>
                <c:pt idx="394">
                  <c:v>-1.088700029910549E-3</c:v>
                </c:pt>
                <c:pt idx="395">
                  <c:v>-1.0896920247585695E-3</c:v>
                </c:pt>
                <c:pt idx="396">
                  <c:v>-1.0911800170306006E-3</c:v>
                </c:pt>
                <c:pt idx="397">
                  <c:v>-1.0916760144546109E-3</c:v>
                </c:pt>
                <c:pt idx="398">
                  <c:v>-1.0921720118786211E-3</c:v>
                </c:pt>
                <c:pt idx="399">
                  <c:v>-1.093164006726642E-3</c:v>
                </c:pt>
                <c:pt idx="400">
                  <c:v>-1.0936600041506522E-3</c:v>
                </c:pt>
                <c:pt idx="401">
                  <c:v>-1.0941560015746625E-3</c:v>
                </c:pt>
                <c:pt idx="402">
                  <c:v>-1.0946519989986732E-3</c:v>
                </c:pt>
                <c:pt idx="403">
                  <c:v>-1.0951479964226834E-3</c:v>
                </c:pt>
                <c:pt idx="404">
                  <c:v>-1.0956439938466936E-3</c:v>
                </c:pt>
                <c:pt idx="405">
                  <c:v>-1.0961399912707039E-3</c:v>
                </c:pt>
                <c:pt idx="406">
                  <c:v>-1.0966359886947145E-3</c:v>
                </c:pt>
                <c:pt idx="407">
                  <c:v>-1.0971319861187248E-3</c:v>
                </c:pt>
                <c:pt idx="408">
                  <c:v>-1.097627983542735E-3</c:v>
                </c:pt>
                <c:pt idx="409">
                  <c:v>-1.0981239809667452E-3</c:v>
                </c:pt>
                <c:pt idx="410">
                  <c:v>-1.0986199783907559E-3</c:v>
                </c:pt>
                <c:pt idx="411">
                  <c:v>-1.0991159758147661E-3</c:v>
                </c:pt>
                <c:pt idx="412">
                  <c:v>-1.0996119732387764E-3</c:v>
                </c:pt>
                <c:pt idx="413">
                  <c:v>-1.1001079706627866E-3</c:v>
                </c:pt>
                <c:pt idx="414">
                  <c:v>-1.1010999655108075E-3</c:v>
                </c:pt>
                <c:pt idx="415">
                  <c:v>-1.1015959629348177E-3</c:v>
                </c:pt>
                <c:pt idx="416">
                  <c:v>-1.102091960358828E-3</c:v>
                </c:pt>
                <c:pt idx="417">
                  <c:v>-1.1025879577828386E-3</c:v>
                </c:pt>
                <c:pt idx="418">
                  <c:v>-1.1030839552068489E-3</c:v>
                </c:pt>
                <c:pt idx="419">
                  <c:v>-1.1035799526308591E-3</c:v>
                </c:pt>
                <c:pt idx="420">
                  <c:v>-1.1040759500548693E-3</c:v>
                </c:pt>
                <c:pt idx="421">
                  <c:v>-1.10457194747888E-3</c:v>
                </c:pt>
                <c:pt idx="422">
                  <c:v>-1.1050679449028902E-3</c:v>
                </c:pt>
                <c:pt idx="423">
                  <c:v>-1.1055639423269005E-3</c:v>
                </c:pt>
                <c:pt idx="424">
                  <c:v>-1.1060599397509107E-3</c:v>
                </c:pt>
                <c:pt idx="425">
                  <c:v>-1.1065559371749214E-3</c:v>
                </c:pt>
                <c:pt idx="426">
                  <c:v>-1.1070519345989316E-3</c:v>
                </c:pt>
                <c:pt idx="427">
                  <c:v>-1.1070519345989316E-3</c:v>
                </c:pt>
                <c:pt idx="428">
                  <c:v>-1.1075479320229419E-3</c:v>
                </c:pt>
                <c:pt idx="429">
                  <c:v>-1.1085399268709628E-3</c:v>
                </c:pt>
                <c:pt idx="430">
                  <c:v>-1.109035924294973E-3</c:v>
                </c:pt>
                <c:pt idx="431">
                  <c:v>-1.1095319217189832E-3</c:v>
                </c:pt>
                <c:pt idx="432">
                  <c:v>-1.1100279191429935E-3</c:v>
                </c:pt>
                <c:pt idx="433">
                  <c:v>-1.1105239165670041E-3</c:v>
                </c:pt>
                <c:pt idx="434">
                  <c:v>-1.1110199139910144E-3</c:v>
                </c:pt>
                <c:pt idx="435">
                  <c:v>-1.1115159114150246E-3</c:v>
                </c:pt>
                <c:pt idx="436">
                  <c:v>-1.1120119088390348E-3</c:v>
                </c:pt>
                <c:pt idx="437">
                  <c:v>-1.1125079062630451E-3</c:v>
                </c:pt>
                <c:pt idx="438">
                  <c:v>-1.1130039036870557E-3</c:v>
                </c:pt>
                <c:pt idx="439">
                  <c:v>-1.1139958985350762E-3</c:v>
                </c:pt>
                <c:pt idx="440">
                  <c:v>-1.1144918959590864E-3</c:v>
                </c:pt>
                <c:pt idx="441">
                  <c:v>-1.1149878933830971E-3</c:v>
                </c:pt>
                <c:pt idx="442">
                  <c:v>-1.1159798882311176E-3</c:v>
                </c:pt>
                <c:pt idx="443">
                  <c:v>-1.1164758856551278E-3</c:v>
                </c:pt>
                <c:pt idx="444">
                  <c:v>-1.1169718830791385E-3</c:v>
                </c:pt>
                <c:pt idx="445">
                  <c:v>-1.1174678805031487E-3</c:v>
                </c:pt>
                <c:pt idx="446">
                  <c:v>-1.117963877927159E-3</c:v>
                </c:pt>
                <c:pt idx="447">
                  <c:v>-1.1184598753511692E-3</c:v>
                </c:pt>
                <c:pt idx="448">
                  <c:v>-1.1189558727751799E-3</c:v>
                </c:pt>
                <c:pt idx="449">
                  <c:v>-1.1194518701991901E-3</c:v>
                </c:pt>
                <c:pt idx="450">
                  <c:v>-1.1199478676232003E-3</c:v>
                </c:pt>
                <c:pt idx="451">
                  <c:v>-1.1204438650472106E-3</c:v>
                </c:pt>
                <c:pt idx="452">
                  <c:v>-1.1209398624712212E-3</c:v>
                </c:pt>
                <c:pt idx="453">
                  <c:v>-1.1214358598952315E-3</c:v>
                </c:pt>
                <c:pt idx="454">
                  <c:v>-1.1224278547432519E-3</c:v>
                </c:pt>
                <c:pt idx="455">
                  <c:v>-1.1229238521672626E-3</c:v>
                </c:pt>
                <c:pt idx="456">
                  <c:v>-1.1234198495912728E-3</c:v>
                </c:pt>
                <c:pt idx="457">
                  <c:v>-1.1239158470152831E-3</c:v>
                </c:pt>
                <c:pt idx="458">
                  <c:v>-1.1244118444392933E-3</c:v>
                </c:pt>
                <c:pt idx="459">
                  <c:v>-1.1249078418633035E-3</c:v>
                </c:pt>
                <c:pt idx="460">
                  <c:v>-1.1254038392873138E-3</c:v>
                </c:pt>
                <c:pt idx="461">
                  <c:v>-1.1258998367113249E-3</c:v>
                </c:pt>
                <c:pt idx="462">
                  <c:v>-1.1263958341353351E-3</c:v>
                </c:pt>
                <c:pt idx="463">
                  <c:v>-1.1268918315593453E-3</c:v>
                </c:pt>
                <c:pt idx="464">
                  <c:v>-1.1273878289833556E-3</c:v>
                </c:pt>
                <c:pt idx="465">
                  <c:v>-1.1278838264073658E-3</c:v>
                </c:pt>
                <c:pt idx="466">
                  <c:v>-1.128379823831376E-3</c:v>
                </c:pt>
                <c:pt idx="467">
                  <c:v>-1.1288758212553863E-3</c:v>
                </c:pt>
                <c:pt idx="468">
                  <c:v>-1.1293718186793965E-3</c:v>
                </c:pt>
                <c:pt idx="469">
                  <c:v>-1.1298678161034076E-3</c:v>
                </c:pt>
                <c:pt idx="470">
                  <c:v>-1.1303638135274179E-3</c:v>
                </c:pt>
                <c:pt idx="471">
                  <c:v>-1.1308598109514281E-3</c:v>
                </c:pt>
                <c:pt idx="472">
                  <c:v>-1.1313558083754383E-3</c:v>
                </c:pt>
                <c:pt idx="473">
                  <c:v>-1.1318518057994486E-3</c:v>
                </c:pt>
                <c:pt idx="474">
                  <c:v>-1.1323478032234588E-3</c:v>
                </c:pt>
                <c:pt idx="475">
                  <c:v>-1.132843800647469E-3</c:v>
                </c:pt>
                <c:pt idx="476">
                  <c:v>-1.1333397980714793E-3</c:v>
                </c:pt>
                <c:pt idx="477">
                  <c:v>-1.1338357954954904E-3</c:v>
                </c:pt>
                <c:pt idx="478">
                  <c:v>-1.1343317929195006E-3</c:v>
                </c:pt>
                <c:pt idx="479">
                  <c:v>-1.1353237877675211E-3</c:v>
                </c:pt>
                <c:pt idx="480">
                  <c:v>-1.1358197851915313E-3</c:v>
                </c:pt>
                <c:pt idx="481">
                  <c:v>-1.1363157826155415E-3</c:v>
                </c:pt>
                <c:pt idx="482">
                  <c:v>-1.1368117800395518E-3</c:v>
                </c:pt>
                <c:pt idx="483">
                  <c:v>-1.137307777463562E-3</c:v>
                </c:pt>
                <c:pt idx="484">
                  <c:v>-1.137307777463562E-3</c:v>
                </c:pt>
                <c:pt idx="485">
                  <c:v>-1.1378037748875731E-3</c:v>
                </c:pt>
                <c:pt idx="486">
                  <c:v>-1.1382997723115833E-3</c:v>
                </c:pt>
                <c:pt idx="487">
                  <c:v>-1.1387957697355936E-3</c:v>
                </c:pt>
                <c:pt idx="488">
                  <c:v>-1.1392917671596038E-3</c:v>
                </c:pt>
                <c:pt idx="489">
                  <c:v>-1.139787764583614E-3</c:v>
                </c:pt>
                <c:pt idx="490">
                  <c:v>-1.1402837620076243E-3</c:v>
                </c:pt>
                <c:pt idx="491">
                  <c:v>-1.1407797594316345E-3</c:v>
                </c:pt>
                <c:pt idx="492">
                  <c:v>-1.1412757568556448E-3</c:v>
                </c:pt>
                <c:pt idx="493">
                  <c:v>-1.1417717542796559E-3</c:v>
                </c:pt>
                <c:pt idx="494">
                  <c:v>-1.1422677517036661E-3</c:v>
                </c:pt>
                <c:pt idx="495">
                  <c:v>-1.1427637491276763E-3</c:v>
                </c:pt>
                <c:pt idx="496">
                  <c:v>-1.1432597465516866E-3</c:v>
                </c:pt>
                <c:pt idx="497">
                  <c:v>-1.1437557439756968E-3</c:v>
                </c:pt>
                <c:pt idx="498">
                  <c:v>-1.144251741399707E-3</c:v>
                </c:pt>
                <c:pt idx="499">
                  <c:v>-1.1447477388237173E-3</c:v>
                </c:pt>
                <c:pt idx="500">
                  <c:v>-1.1452437362477275E-3</c:v>
                </c:pt>
                <c:pt idx="501">
                  <c:v>-1.1457397336717386E-3</c:v>
                </c:pt>
                <c:pt idx="502">
                  <c:v>-1.1462357310957488E-3</c:v>
                </c:pt>
                <c:pt idx="503">
                  <c:v>-1.1467317285197591E-3</c:v>
                </c:pt>
                <c:pt idx="504">
                  <c:v>-1.1472277259437693E-3</c:v>
                </c:pt>
                <c:pt idx="505">
                  <c:v>-1.147475724655774E-3</c:v>
                </c:pt>
                <c:pt idx="506">
                  <c:v>-1.1477237233677795E-3</c:v>
                </c:pt>
                <c:pt idx="507">
                  <c:v>-1.1482197207917898E-3</c:v>
                </c:pt>
                <c:pt idx="508">
                  <c:v>-1.1487157182158E-3</c:v>
                </c:pt>
                <c:pt idx="509">
                  <c:v>-1.1492117156398102E-3</c:v>
                </c:pt>
                <c:pt idx="510">
                  <c:v>-1.1502037104878316E-3</c:v>
                </c:pt>
                <c:pt idx="511">
                  <c:v>-1.1506997079118418E-3</c:v>
                </c:pt>
                <c:pt idx="512">
                  <c:v>-1.151195705335852E-3</c:v>
                </c:pt>
                <c:pt idx="513">
                  <c:v>-1.1516917027598623E-3</c:v>
                </c:pt>
                <c:pt idx="514">
                  <c:v>-1.1521877001838725E-3</c:v>
                </c:pt>
                <c:pt idx="515">
                  <c:v>-1.1526836976078828E-3</c:v>
                </c:pt>
                <c:pt idx="516">
                  <c:v>-1.153179695031893E-3</c:v>
                </c:pt>
                <c:pt idx="517">
                  <c:v>-1.1536756924559032E-3</c:v>
                </c:pt>
                <c:pt idx="518">
                  <c:v>-1.1541716898799143E-3</c:v>
                </c:pt>
                <c:pt idx="519">
                  <c:v>-1.1546676873039246E-3</c:v>
                </c:pt>
                <c:pt idx="520">
                  <c:v>-1.1551636847279348E-3</c:v>
                </c:pt>
                <c:pt idx="521">
                  <c:v>-1.155659682151945E-3</c:v>
                </c:pt>
                <c:pt idx="522">
                  <c:v>-1.1561556795759553E-3</c:v>
                </c:pt>
                <c:pt idx="523">
                  <c:v>-1.1566516769999655E-3</c:v>
                </c:pt>
                <c:pt idx="524">
                  <c:v>-1.1571476744239757E-3</c:v>
                </c:pt>
                <c:pt idx="525">
                  <c:v>-1.157643671847986E-3</c:v>
                </c:pt>
                <c:pt idx="526">
                  <c:v>-1.1581396692719971E-3</c:v>
                </c:pt>
                <c:pt idx="527">
                  <c:v>-1.1586356666960073E-3</c:v>
                </c:pt>
                <c:pt idx="528">
                  <c:v>-1.1591316641200175E-3</c:v>
                </c:pt>
                <c:pt idx="529">
                  <c:v>-1.1596276615440278E-3</c:v>
                </c:pt>
                <c:pt idx="530">
                  <c:v>-1.160123658968038E-3</c:v>
                </c:pt>
                <c:pt idx="531">
                  <c:v>-1.1606196563920482E-3</c:v>
                </c:pt>
                <c:pt idx="532">
                  <c:v>-1.1611156538160585E-3</c:v>
                </c:pt>
                <c:pt idx="533">
                  <c:v>-1.1621076486640798E-3</c:v>
                </c:pt>
                <c:pt idx="534">
                  <c:v>-1.16260364608809E-3</c:v>
                </c:pt>
                <c:pt idx="535">
                  <c:v>-1.1630996435121003E-3</c:v>
                </c:pt>
                <c:pt idx="536">
                  <c:v>-1.1675636203281933E-3</c:v>
                </c:pt>
                <c:pt idx="537">
                  <c:v>-1.1680596177522035E-3</c:v>
                </c:pt>
                <c:pt idx="538">
                  <c:v>-1.1685556151762137E-3</c:v>
                </c:pt>
                <c:pt idx="539">
                  <c:v>-1.169051612600224E-3</c:v>
                </c:pt>
                <c:pt idx="540">
                  <c:v>-1.1695476100242342E-3</c:v>
                </c:pt>
                <c:pt idx="541">
                  <c:v>-1.1700436074482453E-3</c:v>
                </c:pt>
                <c:pt idx="542">
                  <c:v>-1.1705396048722555E-3</c:v>
                </c:pt>
                <c:pt idx="543">
                  <c:v>-1.1710356022962658E-3</c:v>
                </c:pt>
                <c:pt idx="544">
                  <c:v>-1.171531599720276E-3</c:v>
                </c:pt>
                <c:pt idx="545">
                  <c:v>-1.1720275971442862E-3</c:v>
                </c:pt>
                <c:pt idx="546">
                  <c:v>-1.1725235945682965E-3</c:v>
                </c:pt>
                <c:pt idx="547">
                  <c:v>-1.174011586840328E-3</c:v>
                </c:pt>
                <c:pt idx="548">
                  <c:v>-1.1745075842643383E-3</c:v>
                </c:pt>
                <c:pt idx="549">
                  <c:v>-1.1750035816883485E-3</c:v>
                </c:pt>
                <c:pt idx="550">
                  <c:v>-1.1754995791123588E-3</c:v>
                </c:pt>
                <c:pt idx="551">
                  <c:v>-1.175995576536369E-3</c:v>
                </c:pt>
                <c:pt idx="552">
                  <c:v>-1.1764915739603792E-3</c:v>
                </c:pt>
                <c:pt idx="553">
                  <c:v>-1.1769875713843895E-3</c:v>
                </c:pt>
                <c:pt idx="554">
                  <c:v>-1.1774835688083997E-3</c:v>
                </c:pt>
                <c:pt idx="555">
                  <c:v>-1.1779795662324108E-3</c:v>
                </c:pt>
                <c:pt idx="556">
                  <c:v>-1.178475563656421E-3</c:v>
                </c:pt>
                <c:pt idx="557">
                  <c:v>-1.1789715610804313E-3</c:v>
                </c:pt>
                <c:pt idx="558">
                  <c:v>-1.1794675585044415E-3</c:v>
                </c:pt>
                <c:pt idx="559">
                  <c:v>-1.1799635559284517E-3</c:v>
                </c:pt>
                <c:pt idx="560">
                  <c:v>-1.180459553352462E-3</c:v>
                </c:pt>
                <c:pt idx="561">
                  <c:v>-1.1809555507764722E-3</c:v>
                </c:pt>
                <c:pt idx="562">
                  <c:v>-1.1814515482004824E-3</c:v>
                </c:pt>
                <c:pt idx="563">
                  <c:v>-1.1819475456244935E-3</c:v>
                </c:pt>
                <c:pt idx="564">
                  <c:v>-1.1839315353205345E-3</c:v>
                </c:pt>
                <c:pt idx="565">
                  <c:v>-1.1844275327445447E-3</c:v>
                </c:pt>
                <c:pt idx="566">
                  <c:v>-1.1849235301685549E-3</c:v>
                </c:pt>
                <c:pt idx="567">
                  <c:v>-1.1854195275925652E-3</c:v>
                </c:pt>
                <c:pt idx="568">
                  <c:v>-1.1859155250165763E-3</c:v>
                </c:pt>
                <c:pt idx="569">
                  <c:v>-1.1864115224405865E-3</c:v>
                </c:pt>
                <c:pt idx="570">
                  <c:v>-1.1869075198645967E-3</c:v>
                </c:pt>
                <c:pt idx="571">
                  <c:v>-1.187403517288607E-3</c:v>
                </c:pt>
                <c:pt idx="572">
                  <c:v>-1.1878995147126172E-3</c:v>
                </c:pt>
                <c:pt idx="573">
                  <c:v>-1.1883955121366275E-3</c:v>
                </c:pt>
                <c:pt idx="574">
                  <c:v>-1.1888915095606377E-3</c:v>
                </c:pt>
                <c:pt idx="575">
                  <c:v>-1.1893875069846479E-3</c:v>
                </c:pt>
                <c:pt idx="576">
                  <c:v>-1.189883504408659E-3</c:v>
                </c:pt>
                <c:pt idx="577">
                  <c:v>-1.1903795018326693E-3</c:v>
                </c:pt>
                <c:pt idx="578">
                  <c:v>-1.1908754992566795E-3</c:v>
                </c:pt>
                <c:pt idx="579">
                  <c:v>-1.1918674941047E-3</c:v>
                </c:pt>
                <c:pt idx="580">
                  <c:v>-1.1923634915287102E-3</c:v>
                </c:pt>
                <c:pt idx="581">
                  <c:v>-1.1928594889527204E-3</c:v>
                </c:pt>
                <c:pt idx="582">
                  <c:v>-1.1933554863767307E-3</c:v>
                </c:pt>
                <c:pt idx="583">
                  <c:v>-1.1938514838007418E-3</c:v>
                </c:pt>
                <c:pt idx="584">
                  <c:v>-1.194347481224752E-3</c:v>
                </c:pt>
                <c:pt idx="585">
                  <c:v>-1.1948434786487622E-3</c:v>
                </c:pt>
                <c:pt idx="586">
                  <c:v>-1.1953394760727725E-3</c:v>
                </c:pt>
                <c:pt idx="587">
                  <c:v>-1.1958354734967827E-3</c:v>
                </c:pt>
                <c:pt idx="588">
                  <c:v>-1.1963314709207929E-3</c:v>
                </c:pt>
                <c:pt idx="589">
                  <c:v>-1.1968274683448032E-3</c:v>
                </c:pt>
                <c:pt idx="590">
                  <c:v>-1.1973234657688134E-3</c:v>
                </c:pt>
                <c:pt idx="591">
                  <c:v>-1.1978194631928236E-3</c:v>
                </c:pt>
                <c:pt idx="592">
                  <c:v>-1.1983154606168347E-3</c:v>
                </c:pt>
                <c:pt idx="593">
                  <c:v>-1.198811458040845E-3</c:v>
                </c:pt>
                <c:pt idx="594">
                  <c:v>-1.1993074554648552E-3</c:v>
                </c:pt>
                <c:pt idx="595">
                  <c:v>-1.1998034528888655E-3</c:v>
                </c:pt>
                <c:pt idx="596">
                  <c:v>-1.2002994503128757E-3</c:v>
                </c:pt>
                <c:pt idx="597">
                  <c:v>-1.2007954477368859E-3</c:v>
                </c:pt>
                <c:pt idx="598">
                  <c:v>-1.2012914451608962E-3</c:v>
                </c:pt>
                <c:pt idx="599">
                  <c:v>-1.2012914451608962E-3</c:v>
                </c:pt>
                <c:pt idx="600">
                  <c:v>-1.2012914451608962E-3</c:v>
                </c:pt>
                <c:pt idx="601">
                  <c:v>-1.2017874425849064E-3</c:v>
                </c:pt>
                <c:pt idx="602">
                  <c:v>-1.2022834400089175E-3</c:v>
                </c:pt>
                <c:pt idx="603">
                  <c:v>-1.203275434856938E-3</c:v>
                </c:pt>
                <c:pt idx="604">
                  <c:v>-1.2037714322809482E-3</c:v>
                </c:pt>
                <c:pt idx="605">
                  <c:v>-1.2042674297049584E-3</c:v>
                </c:pt>
                <c:pt idx="606">
                  <c:v>-1.2047634271289687E-3</c:v>
                </c:pt>
                <c:pt idx="607">
                  <c:v>-1.2057554219769891E-3</c:v>
                </c:pt>
                <c:pt idx="608">
                  <c:v>-1.2062514194010002E-3</c:v>
                </c:pt>
                <c:pt idx="609">
                  <c:v>-1.2067474168250105E-3</c:v>
                </c:pt>
                <c:pt idx="610">
                  <c:v>-1.2072434142490207E-3</c:v>
                </c:pt>
                <c:pt idx="611">
                  <c:v>-1.2077394116730309E-3</c:v>
                </c:pt>
                <c:pt idx="612">
                  <c:v>-1.2082354090970412E-3</c:v>
                </c:pt>
                <c:pt idx="613">
                  <c:v>-1.2087314065210514E-3</c:v>
                </c:pt>
                <c:pt idx="614">
                  <c:v>-1.2092274039450616E-3</c:v>
                </c:pt>
                <c:pt idx="615">
                  <c:v>-1.2097234013690719E-3</c:v>
                </c:pt>
                <c:pt idx="616">
                  <c:v>-1.210219398793083E-3</c:v>
                </c:pt>
                <c:pt idx="617">
                  <c:v>-1.2107153962170932E-3</c:v>
                </c:pt>
                <c:pt idx="618">
                  <c:v>-1.2112113936411035E-3</c:v>
                </c:pt>
                <c:pt idx="619">
                  <c:v>-1.2117073910651137E-3</c:v>
                </c:pt>
                <c:pt idx="620">
                  <c:v>-1.2122033884891239E-3</c:v>
                </c:pt>
                <c:pt idx="621">
                  <c:v>-1.2126993859131342E-3</c:v>
                </c:pt>
                <c:pt idx="622">
                  <c:v>-1.2131953833371444E-3</c:v>
                </c:pt>
                <c:pt idx="623">
                  <c:v>-1.2136913807611546E-3</c:v>
                </c:pt>
                <c:pt idx="624">
                  <c:v>-1.2141873781851657E-3</c:v>
                </c:pt>
                <c:pt idx="625">
                  <c:v>-1.214683375609176E-3</c:v>
                </c:pt>
                <c:pt idx="626">
                  <c:v>-1.2151793730331862E-3</c:v>
                </c:pt>
                <c:pt idx="627">
                  <c:v>-1.2156753704571964E-3</c:v>
                </c:pt>
                <c:pt idx="628">
                  <c:v>-1.2161713678812067E-3</c:v>
                </c:pt>
                <c:pt idx="629">
                  <c:v>-1.2166673653052169E-3</c:v>
                </c:pt>
                <c:pt idx="630">
                  <c:v>-1.2171633627292271E-3</c:v>
                </c:pt>
                <c:pt idx="631">
                  <c:v>-1.2176593601532374E-3</c:v>
                </c:pt>
                <c:pt idx="632">
                  <c:v>-1.2181553575772485E-3</c:v>
                </c:pt>
                <c:pt idx="633">
                  <c:v>-1.2186513550012587E-3</c:v>
                </c:pt>
                <c:pt idx="634">
                  <c:v>-1.2191473524252689E-3</c:v>
                </c:pt>
                <c:pt idx="635">
                  <c:v>-1.2196433498492792E-3</c:v>
                </c:pt>
                <c:pt idx="636">
                  <c:v>-1.2201393472732894E-3</c:v>
                </c:pt>
                <c:pt idx="637">
                  <c:v>-1.2206353446972996E-3</c:v>
                </c:pt>
                <c:pt idx="638">
                  <c:v>-1.2211313421213099E-3</c:v>
                </c:pt>
                <c:pt idx="639">
                  <c:v>-1.2216273395453201E-3</c:v>
                </c:pt>
                <c:pt idx="640">
                  <c:v>-1.2221233369693312E-3</c:v>
                </c:pt>
                <c:pt idx="641">
                  <c:v>-1.2226193343933415E-3</c:v>
                </c:pt>
                <c:pt idx="642">
                  <c:v>-1.2231153318173517E-3</c:v>
                </c:pt>
                <c:pt idx="643">
                  <c:v>-1.2236113292413619E-3</c:v>
                </c:pt>
                <c:pt idx="644">
                  <c:v>-1.2241073266653722E-3</c:v>
                </c:pt>
                <c:pt idx="645">
                  <c:v>-1.2246033240893824E-3</c:v>
                </c:pt>
                <c:pt idx="646">
                  <c:v>-1.2250993215133926E-3</c:v>
                </c:pt>
                <c:pt idx="647">
                  <c:v>-1.2255953189374029E-3</c:v>
                </c:pt>
                <c:pt idx="648">
                  <c:v>-1.226091316361414E-3</c:v>
                </c:pt>
                <c:pt idx="649">
                  <c:v>-1.2265873137854242E-3</c:v>
                </c:pt>
                <c:pt idx="650">
                  <c:v>-1.2270833112094344E-3</c:v>
                </c:pt>
                <c:pt idx="651">
                  <c:v>-1.2280753060574549E-3</c:v>
                </c:pt>
                <c:pt idx="652">
                  <c:v>-1.2285713034814651E-3</c:v>
                </c:pt>
                <c:pt idx="653">
                  <c:v>-1.2290673009054754E-3</c:v>
                </c:pt>
                <c:pt idx="654">
                  <c:v>-1.2290673009054754E-3</c:v>
                </c:pt>
                <c:pt idx="655">
                  <c:v>-1.2295632983294856E-3</c:v>
                </c:pt>
                <c:pt idx="656">
                  <c:v>-1.2300592957534967E-3</c:v>
                </c:pt>
                <c:pt idx="657">
                  <c:v>-1.2305552931775069E-3</c:v>
                </c:pt>
                <c:pt idx="658">
                  <c:v>-1.2310512906015172E-3</c:v>
                </c:pt>
                <c:pt idx="659">
                  <c:v>-1.2315472880255274E-3</c:v>
                </c:pt>
                <c:pt idx="660">
                  <c:v>-1.2320432854495376E-3</c:v>
                </c:pt>
                <c:pt idx="661">
                  <c:v>-1.2325392828735479E-3</c:v>
                </c:pt>
                <c:pt idx="662">
                  <c:v>-1.2330352802975581E-3</c:v>
                </c:pt>
                <c:pt idx="663">
                  <c:v>-1.2335312777215683E-3</c:v>
                </c:pt>
                <c:pt idx="664">
                  <c:v>-1.2340272751455795E-3</c:v>
                </c:pt>
                <c:pt idx="665">
                  <c:v>-1.2345232725695897E-3</c:v>
                </c:pt>
                <c:pt idx="666">
                  <c:v>-1.2350192699935999E-3</c:v>
                </c:pt>
                <c:pt idx="667">
                  <c:v>-1.2355152674176102E-3</c:v>
                </c:pt>
                <c:pt idx="668">
                  <c:v>-1.2360112648416204E-3</c:v>
                </c:pt>
                <c:pt idx="669">
                  <c:v>-1.2365072622656306E-3</c:v>
                </c:pt>
                <c:pt idx="670">
                  <c:v>-1.2370032596896409E-3</c:v>
                </c:pt>
                <c:pt idx="671">
                  <c:v>-1.2374992571136511E-3</c:v>
                </c:pt>
                <c:pt idx="672">
                  <c:v>-1.2379952545376613E-3</c:v>
                </c:pt>
                <c:pt idx="673">
                  <c:v>-1.2384912519616724E-3</c:v>
                </c:pt>
                <c:pt idx="674">
                  <c:v>-1.2389872493856827E-3</c:v>
                </c:pt>
                <c:pt idx="675">
                  <c:v>-1.2394832468096929E-3</c:v>
                </c:pt>
                <c:pt idx="676">
                  <c:v>-1.2399792442337031E-3</c:v>
                </c:pt>
                <c:pt idx="677">
                  <c:v>-1.2404752416577134E-3</c:v>
                </c:pt>
                <c:pt idx="678">
                  <c:v>-1.2409712390817236E-3</c:v>
                </c:pt>
                <c:pt idx="679">
                  <c:v>-1.2414672365057338E-3</c:v>
                </c:pt>
                <c:pt idx="680">
                  <c:v>-1.2419632339297441E-3</c:v>
                </c:pt>
                <c:pt idx="681">
                  <c:v>-1.2424592313537552E-3</c:v>
                </c:pt>
                <c:pt idx="682">
                  <c:v>-1.2429552287777654E-3</c:v>
                </c:pt>
                <c:pt idx="683">
                  <c:v>-1.2439472236257859E-3</c:v>
                </c:pt>
                <c:pt idx="684">
                  <c:v>-1.2444432210497961E-3</c:v>
                </c:pt>
                <c:pt idx="685">
                  <c:v>-1.2449392184738063E-3</c:v>
                </c:pt>
                <c:pt idx="686">
                  <c:v>-1.2454352158978166E-3</c:v>
                </c:pt>
                <c:pt idx="687">
                  <c:v>-1.2459312133218268E-3</c:v>
                </c:pt>
                <c:pt idx="688">
                  <c:v>-1.2464272107458379E-3</c:v>
                </c:pt>
                <c:pt idx="689">
                  <c:v>-1.2469232081698482E-3</c:v>
                </c:pt>
                <c:pt idx="690">
                  <c:v>-1.2474192055938584E-3</c:v>
                </c:pt>
                <c:pt idx="691">
                  <c:v>-1.2479152030178686E-3</c:v>
                </c:pt>
                <c:pt idx="692">
                  <c:v>-1.2484112004418789E-3</c:v>
                </c:pt>
                <c:pt idx="693">
                  <c:v>-1.2489071978658891E-3</c:v>
                </c:pt>
                <c:pt idx="694">
                  <c:v>-1.2494031952898993E-3</c:v>
                </c:pt>
                <c:pt idx="695">
                  <c:v>-1.2503951901379207E-3</c:v>
                </c:pt>
                <c:pt idx="696">
                  <c:v>-1.2508911875619309E-3</c:v>
                </c:pt>
                <c:pt idx="697">
                  <c:v>-1.2513871849859411E-3</c:v>
                </c:pt>
                <c:pt idx="698">
                  <c:v>-1.2518831824099514E-3</c:v>
                </c:pt>
                <c:pt idx="699">
                  <c:v>-1.2523791798339616E-3</c:v>
                </c:pt>
                <c:pt idx="700">
                  <c:v>-1.2528751772579718E-3</c:v>
                </c:pt>
                <c:pt idx="701">
                  <c:v>-1.2533711746819821E-3</c:v>
                </c:pt>
                <c:pt idx="702">
                  <c:v>-1.2538671721059923E-3</c:v>
                </c:pt>
                <c:pt idx="703">
                  <c:v>-1.2543631695300034E-3</c:v>
                </c:pt>
                <c:pt idx="704">
                  <c:v>-1.2548591669540136E-3</c:v>
                </c:pt>
                <c:pt idx="705">
                  <c:v>-1.2553551643780239E-3</c:v>
                </c:pt>
                <c:pt idx="706">
                  <c:v>-1.2558511618020341E-3</c:v>
                </c:pt>
                <c:pt idx="707">
                  <c:v>-1.2563471592260443E-3</c:v>
                </c:pt>
                <c:pt idx="708">
                  <c:v>-1.2568431566500546E-3</c:v>
                </c:pt>
                <c:pt idx="709">
                  <c:v>-1.2573391540740648E-3</c:v>
                </c:pt>
                <c:pt idx="710">
                  <c:v>-1.2578351514980751E-3</c:v>
                </c:pt>
                <c:pt idx="711">
                  <c:v>-1.2583311489220862E-3</c:v>
                </c:pt>
                <c:pt idx="712">
                  <c:v>-1.2588271463460964E-3</c:v>
                </c:pt>
                <c:pt idx="713">
                  <c:v>-1.2593231437701066E-3</c:v>
                </c:pt>
                <c:pt idx="714">
                  <c:v>-1.2598191411941169E-3</c:v>
                </c:pt>
                <c:pt idx="715">
                  <c:v>-1.2603151386181271E-3</c:v>
                </c:pt>
                <c:pt idx="716">
                  <c:v>-1.2608111360421373E-3</c:v>
                </c:pt>
                <c:pt idx="717">
                  <c:v>-1.2613071334661476E-3</c:v>
                </c:pt>
                <c:pt idx="718">
                  <c:v>-1.2618031308901578E-3</c:v>
                </c:pt>
                <c:pt idx="719">
                  <c:v>-1.2632911231621894E-3</c:v>
                </c:pt>
                <c:pt idx="720">
                  <c:v>-1.2637871205861996E-3</c:v>
                </c:pt>
                <c:pt idx="721">
                  <c:v>-1.2642831180102098E-3</c:v>
                </c:pt>
                <c:pt idx="722">
                  <c:v>-1.2647791154342201E-3</c:v>
                </c:pt>
                <c:pt idx="723">
                  <c:v>-1.2652751128582303E-3</c:v>
                </c:pt>
                <c:pt idx="724">
                  <c:v>-1.2657711102822405E-3</c:v>
                </c:pt>
                <c:pt idx="725">
                  <c:v>-1.2662671077062516E-3</c:v>
                </c:pt>
                <c:pt idx="726">
                  <c:v>-1.2667631051302619E-3</c:v>
                </c:pt>
                <c:pt idx="727">
                  <c:v>-1.2672591025542721E-3</c:v>
                </c:pt>
                <c:pt idx="728">
                  <c:v>-1.2677550999782823E-3</c:v>
                </c:pt>
                <c:pt idx="729">
                  <c:v>-1.2682510974022926E-3</c:v>
                </c:pt>
                <c:pt idx="730">
                  <c:v>-1.2687470948263028E-3</c:v>
                </c:pt>
                <c:pt idx="731">
                  <c:v>-1.2692430922503131E-3</c:v>
                </c:pt>
                <c:pt idx="732">
                  <c:v>-1.2697390896743233E-3</c:v>
                </c:pt>
                <c:pt idx="733">
                  <c:v>-1.2702350870983344E-3</c:v>
                </c:pt>
                <c:pt idx="734">
                  <c:v>-1.2707310845223446E-3</c:v>
                </c:pt>
                <c:pt idx="735">
                  <c:v>-1.2712270819463549E-3</c:v>
                </c:pt>
                <c:pt idx="736">
                  <c:v>-1.2717230793703651E-3</c:v>
                </c:pt>
                <c:pt idx="737">
                  <c:v>-1.2722190767943753E-3</c:v>
                </c:pt>
                <c:pt idx="738">
                  <c:v>-1.2727150742183856E-3</c:v>
                </c:pt>
                <c:pt idx="739">
                  <c:v>-1.2732110716423958E-3</c:v>
                </c:pt>
                <c:pt idx="740">
                  <c:v>-1.273707069066406E-3</c:v>
                </c:pt>
                <c:pt idx="741">
                  <c:v>-1.2742030664904171E-3</c:v>
                </c:pt>
                <c:pt idx="742">
                  <c:v>-1.2746990639144274E-3</c:v>
                </c:pt>
                <c:pt idx="743">
                  <c:v>-1.2751950613384376E-3</c:v>
                </c:pt>
                <c:pt idx="744">
                  <c:v>-1.2756910587624478E-3</c:v>
                </c:pt>
                <c:pt idx="745">
                  <c:v>-1.2761870561864581E-3</c:v>
                </c:pt>
                <c:pt idx="746">
                  <c:v>-1.2766830536104683E-3</c:v>
                </c:pt>
                <c:pt idx="747">
                  <c:v>-1.2771790510344785E-3</c:v>
                </c:pt>
                <c:pt idx="748">
                  <c:v>-1.2776750484584888E-3</c:v>
                </c:pt>
                <c:pt idx="749">
                  <c:v>-1.2781710458824999E-3</c:v>
                </c:pt>
                <c:pt idx="750">
                  <c:v>-1.2786670433065101E-3</c:v>
                </c:pt>
                <c:pt idx="751">
                  <c:v>-1.2791630407305203E-3</c:v>
                </c:pt>
                <c:pt idx="752">
                  <c:v>-1.2796590381545306E-3</c:v>
                </c:pt>
                <c:pt idx="753">
                  <c:v>-1.2801550355785408E-3</c:v>
                </c:pt>
                <c:pt idx="754">
                  <c:v>-1.2806510330025511E-3</c:v>
                </c:pt>
                <c:pt idx="755">
                  <c:v>-1.2811470304265613E-3</c:v>
                </c:pt>
                <c:pt idx="756">
                  <c:v>-1.2816430278505715E-3</c:v>
                </c:pt>
                <c:pt idx="757">
                  <c:v>-1.2821390252745818E-3</c:v>
                </c:pt>
                <c:pt idx="758">
                  <c:v>-1.2826350226985929E-3</c:v>
                </c:pt>
                <c:pt idx="759">
                  <c:v>-1.2836270175466133E-3</c:v>
                </c:pt>
                <c:pt idx="760">
                  <c:v>-1.2841230149706236E-3</c:v>
                </c:pt>
                <c:pt idx="761">
                  <c:v>-1.2846190123946338E-3</c:v>
                </c:pt>
                <c:pt idx="762">
                  <c:v>-1.285115009818644E-3</c:v>
                </c:pt>
                <c:pt idx="763">
                  <c:v>-1.2856110072426543E-3</c:v>
                </c:pt>
                <c:pt idx="764">
                  <c:v>-1.2861070046666645E-3</c:v>
                </c:pt>
                <c:pt idx="765">
                  <c:v>-1.2866030020906756E-3</c:v>
                </c:pt>
                <c:pt idx="766">
                  <c:v>-1.2870989995146858E-3</c:v>
                </c:pt>
                <c:pt idx="767">
                  <c:v>-1.2875949969386961E-3</c:v>
                </c:pt>
                <c:pt idx="768">
                  <c:v>-1.2880909943627063E-3</c:v>
                </c:pt>
                <c:pt idx="769">
                  <c:v>-1.2885869917867165E-3</c:v>
                </c:pt>
                <c:pt idx="770">
                  <c:v>-1.2890829892107268E-3</c:v>
                </c:pt>
                <c:pt idx="771">
                  <c:v>-1.2900749840587472E-3</c:v>
                </c:pt>
                <c:pt idx="772">
                  <c:v>-1.2905709814827583E-3</c:v>
                </c:pt>
                <c:pt idx="773">
                  <c:v>-1.2910669789067686E-3</c:v>
                </c:pt>
                <c:pt idx="774">
                  <c:v>-1.2915629763307788E-3</c:v>
                </c:pt>
                <c:pt idx="775">
                  <c:v>-1.2920589737547891E-3</c:v>
                </c:pt>
                <c:pt idx="776">
                  <c:v>-1.2925549711787993E-3</c:v>
                </c:pt>
                <c:pt idx="777">
                  <c:v>-1.2930509686028095E-3</c:v>
                </c:pt>
                <c:pt idx="778">
                  <c:v>-1.2950349582988513E-3</c:v>
                </c:pt>
                <c:pt idx="779">
                  <c:v>-1.2955309557228616E-3</c:v>
                </c:pt>
                <c:pt idx="780">
                  <c:v>-1.2960269531468718E-3</c:v>
                </c:pt>
                <c:pt idx="781">
                  <c:v>-1.296522950570882E-3</c:v>
                </c:pt>
                <c:pt idx="782">
                  <c:v>-1.2975149454189025E-3</c:v>
                </c:pt>
                <c:pt idx="783">
                  <c:v>-1.2980109428429127E-3</c:v>
                </c:pt>
                <c:pt idx="784">
                  <c:v>-1.2985069402669238E-3</c:v>
                </c:pt>
                <c:pt idx="785">
                  <c:v>-1.2990029376909341E-3</c:v>
                </c:pt>
                <c:pt idx="786">
                  <c:v>-1.2994989351149443E-3</c:v>
                </c:pt>
                <c:pt idx="787">
                  <c:v>-1.2999949325389545E-3</c:v>
                </c:pt>
                <c:pt idx="788">
                  <c:v>-1.3004909299629648E-3</c:v>
                </c:pt>
                <c:pt idx="789">
                  <c:v>-1.300986927386975E-3</c:v>
                </c:pt>
                <c:pt idx="790">
                  <c:v>-1.3014829248109852E-3</c:v>
                </c:pt>
                <c:pt idx="791">
                  <c:v>-1.3019789222349955E-3</c:v>
                </c:pt>
                <c:pt idx="792">
                  <c:v>-1.3024749196590066E-3</c:v>
                </c:pt>
                <c:pt idx="793">
                  <c:v>-1.3029709170830168E-3</c:v>
                </c:pt>
                <c:pt idx="794">
                  <c:v>-1.303466914507027E-3</c:v>
                </c:pt>
                <c:pt idx="795">
                  <c:v>-1.3044589093550475E-3</c:v>
                </c:pt>
                <c:pt idx="796">
                  <c:v>-1.305450904203068E-3</c:v>
                </c:pt>
                <c:pt idx="797">
                  <c:v>-1.3059469016270782E-3</c:v>
                </c:pt>
                <c:pt idx="798">
                  <c:v>-1.3069388964750996E-3</c:v>
                </c:pt>
                <c:pt idx="799">
                  <c:v>-1.3074348938991098E-3</c:v>
                </c:pt>
                <c:pt idx="800">
                  <c:v>-1.30793089132312E-3</c:v>
                </c:pt>
                <c:pt idx="801">
                  <c:v>-1.3084268887471303E-3</c:v>
                </c:pt>
                <c:pt idx="802">
                  <c:v>-1.3089228861711405E-3</c:v>
                </c:pt>
                <c:pt idx="803">
                  <c:v>-1.3094188835951507E-3</c:v>
                </c:pt>
                <c:pt idx="804">
                  <c:v>-1.309914881019161E-3</c:v>
                </c:pt>
                <c:pt idx="805">
                  <c:v>-1.3104108784431721E-3</c:v>
                </c:pt>
                <c:pt idx="806">
                  <c:v>-1.3109068758671823E-3</c:v>
                </c:pt>
                <c:pt idx="807">
                  <c:v>-1.3114028732911925E-3</c:v>
                </c:pt>
                <c:pt idx="808">
                  <c:v>-1.312394868139213E-3</c:v>
                </c:pt>
                <c:pt idx="809">
                  <c:v>-1.3128908655632232E-3</c:v>
                </c:pt>
                <c:pt idx="810">
                  <c:v>-1.3133868629872335E-3</c:v>
                </c:pt>
                <c:pt idx="811">
                  <c:v>-1.3138828604112437E-3</c:v>
                </c:pt>
                <c:pt idx="812">
                  <c:v>-1.3143788578352548E-3</c:v>
                </c:pt>
                <c:pt idx="813">
                  <c:v>-1.314874855259265E-3</c:v>
                </c:pt>
                <c:pt idx="814">
                  <c:v>-1.3153708526832753E-3</c:v>
                </c:pt>
                <c:pt idx="815">
                  <c:v>-1.3158668501072855E-3</c:v>
                </c:pt>
                <c:pt idx="816">
                  <c:v>-1.3163628475312958E-3</c:v>
                </c:pt>
                <c:pt idx="817">
                  <c:v>-1.316858844955306E-3</c:v>
                </c:pt>
                <c:pt idx="818">
                  <c:v>-1.3173548423793162E-3</c:v>
                </c:pt>
                <c:pt idx="819">
                  <c:v>-1.3178508398033265E-3</c:v>
                </c:pt>
                <c:pt idx="820">
                  <c:v>-1.3183468372273376E-3</c:v>
                </c:pt>
                <c:pt idx="821">
                  <c:v>-1.3188428346513478E-3</c:v>
                </c:pt>
                <c:pt idx="822">
                  <c:v>-1.319338832075358E-3</c:v>
                </c:pt>
                <c:pt idx="823">
                  <c:v>-1.3198348294993683E-3</c:v>
                </c:pt>
                <c:pt idx="824">
                  <c:v>-1.3203308269233785E-3</c:v>
                </c:pt>
                <c:pt idx="825">
                  <c:v>-1.3208268243473887E-3</c:v>
                </c:pt>
                <c:pt idx="826">
                  <c:v>-1.321322821771399E-3</c:v>
                </c:pt>
                <c:pt idx="827">
                  <c:v>-1.3228108140434305E-3</c:v>
                </c:pt>
                <c:pt idx="828">
                  <c:v>-1.3233068114674408E-3</c:v>
                </c:pt>
                <c:pt idx="829">
                  <c:v>-1.323802808891451E-3</c:v>
                </c:pt>
                <c:pt idx="830">
                  <c:v>-1.3242988063154612E-3</c:v>
                </c:pt>
                <c:pt idx="831">
                  <c:v>-1.3247948037394715E-3</c:v>
                </c:pt>
                <c:pt idx="832">
                  <c:v>-1.3252908011634817E-3</c:v>
                </c:pt>
                <c:pt idx="833">
                  <c:v>-1.3257867985874919E-3</c:v>
                </c:pt>
                <c:pt idx="834">
                  <c:v>-1.3262827960115022E-3</c:v>
                </c:pt>
                <c:pt idx="835">
                  <c:v>-1.3267787934355133E-3</c:v>
                </c:pt>
                <c:pt idx="836">
                  <c:v>-1.3272747908595235E-3</c:v>
                </c:pt>
                <c:pt idx="837">
                  <c:v>-1.3277707882835338E-3</c:v>
                </c:pt>
                <c:pt idx="838">
                  <c:v>-1.328266785707544E-3</c:v>
                </c:pt>
                <c:pt idx="839">
                  <c:v>-1.3287627831315542E-3</c:v>
                </c:pt>
                <c:pt idx="840">
                  <c:v>-1.3292587805555645E-3</c:v>
                </c:pt>
                <c:pt idx="841">
                  <c:v>-1.3297547779795747E-3</c:v>
                </c:pt>
                <c:pt idx="842">
                  <c:v>-1.3302507754035849E-3</c:v>
                </c:pt>
                <c:pt idx="843">
                  <c:v>-1.330746772827596E-3</c:v>
                </c:pt>
                <c:pt idx="844">
                  <c:v>-1.3312427702516063E-3</c:v>
                </c:pt>
                <c:pt idx="845">
                  <c:v>-1.3317387676756165E-3</c:v>
                </c:pt>
                <c:pt idx="846">
                  <c:v>-1.3322347650996267E-3</c:v>
                </c:pt>
                <c:pt idx="847">
                  <c:v>-1.332730762523637E-3</c:v>
                </c:pt>
                <c:pt idx="848">
                  <c:v>-1.3332267599476472E-3</c:v>
                </c:pt>
                <c:pt idx="849">
                  <c:v>-1.3337227573716574E-3</c:v>
                </c:pt>
                <c:pt idx="850">
                  <c:v>-1.3342187547956677E-3</c:v>
                </c:pt>
                <c:pt idx="851">
                  <c:v>-1.335210749643689E-3</c:v>
                </c:pt>
                <c:pt idx="852">
                  <c:v>-1.3357067470676992E-3</c:v>
                </c:pt>
                <c:pt idx="853">
                  <c:v>-1.3386827316117615E-3</c:v>
                </c:pt>
                <c:pt idx="854">
                  <c:v>-1.3391787290357718E-3</c:v>
                </c:pt>
                <c:pt idx="855">
                  <c:v>-1.339674726459782E-3</c:v>
                </c:pt>
                <c:pt idx="856">
                  <c:v>-1.3401707238837922E-3</c:v>
                </c:pt>
                <c:pt idx="857">
                  <c:v>-1.3406667213078025E-3</c:v>
                </c:pt>
                <c:pt idx="858">
                  <c:v>-1.3411627187318127E-3</c:v>
                </c:pt>
                <c:pt idx="859">
                  <c:v>-1.3416587161558229E-3</c:v>
                </c:pt>
                <c:pt idx="860">
                  <c:v>-1.3421547135798332E-3</c:v>
                </c:pt>
                <c:pt idx="861">
                  <c:v>-1.3426507110038443E-3</c:v>
                </c:pt>
                <c:pt idx="862">
                  <c:v>-1.3431467084278545E-3</c:v>
                </c:pt>
                <c:pt idx="863">
                  <c:v>-1.3436427058518647E-3</c:v>
                </c:pt>
                <c:pt idx="864">
                  <c:v>-1.344138703275875E-3</c:v>
                </c:pt>
                <c:pt idx="865">
                  <c:v>-1.3446347006998852E-3</c:v>
                </c:pt>
                <c:pt idx="866">
                  <c:v>-1.3451306981238954E-3</c:v>
                </c:pt>
                <c:pt idx="867">
                  <c:v>-1.3456266955479057E-3</c:v>
                </c:pt>
                <c:pt idx="868">
                  <c:v>-1.3461226929719159E-3</c:v>
                </c:pt>
                <c:pt idx="869">
                  <c:v>-1.346618690395927E-3</c:v>
                </c:pt>
                <c:pt idx="870">
                  <c:v>-1.3476106852439475E-3</c:v>
                </c:pt>
                <c:pt idx="871">
                  <c:v>-1.3481066826679577E-3</c:v>
                </c:pt>
                <c:pt idx="872">
                  <c:v>-1.3486026800919679E-3</c:v>
                </c:pt>
                <c:pt idx="873">
                  <c:v>-1.3490986775159782E-3</c:v>
                </c:pt>
                <c:pt idx="874">
                  <c:v>-1.3495946749399884E-3</c:v>
                </c:pt>
                <c:pt idx="875">
                  <c:v>-1.3500906723639986E-3</c:v>
                </c:pt>
                <c:pt idx="876">
                  <c:v>-1.3505866697880098E-3</c:v>
                </c:pt>
                <c:pt idx="877">
                  <c:v>-1.35108266721202E-3</c:v>
                </c:pt>
                <c:pt idx="878">
                  <c:v>-1.3515786646360302E-3</c:v>
                </c:pt>
                <c:pt idx="879">
                  <c:v>-1.3520746620600405E-3</c:v>
                </c:pt>
                <c:pt idx="880">
                  <c:v>-1.3525706594840507E-3</c:v>
                </c:pt>
                <c:pt idx="881">
                  <c:v>-1.3530666569080609E-3</c:v>
                </c:pt>
                <c:pt idx="882">
                  <c:v>-1.3535626543320712E-3</c:v>
                </c:pt>
                <c:pt idx="883">
                  <c:v>-1.3540586517560814E-3</c:v>
                </c:pt>
                <c:pt idx="884">
                  <c:v>-1.3704265667484226E-3</c:v>
                </c:pt>
                <c:pt idx="885">
                  <c:v>-1.3872904791647749E-3</c:v>
                </c:pt>
                <c:pt idx="886">
                  <c:v>-1.3877864765887852E-3</c:v>
                </c:pt>
                <c:pt idx="887">
                  <c:v>-1.4569781172382281E-3</c:v>
                </c:pt>
                <c:pt idx="888">
                  <c:v>-1.5291457424317324E-3</c:v>
                </c:pt>
                <c:pt idx="889">
                  <c:v>-1.5465056522720941E-3</c:v>
                </c:pt>
                <c:pt idx="890">
                  <c:v>-1.605529345729325E-3</c:v>
                </c:pt>
                <c:pt idx="891">
                  <c:v>-1.6139613019375007E-3</c:v>
                </c:pt>
                <c:pt idx="892">
                  <c:v>-1.6211532645856504E-3</c:v>
                </c:pt>
                <c:pt idx="893">
                  <c:v>-1.6382651757140074E-3</c:v>
                </c:pt>
                <c:pt idx="894">
                  <c:v>-1.6412411602580697E-3</c:v>
                </c:pt>
                <c:pt idx="895">
                  <c:v>-1.6960488756112124E-3</c:v>
                </c:pt>
                <c:pt idx="896">
                  <c:v>-1.7047288305313936E-3</c:v>
                </c:pt>
                <c:pt idx="897">
                  <c:v>-1.782600426101017E-3</c:v>
                </c:pt>
                <c:pt idx="898">
                  <c:v>-1.7835924209490374E-3</c:v>
                </c:pt>
                <c:pt idx="899">
                  <c:v>-1.796488353973307E-3</c:v>
                </c:pt>
                <c:pt idx="900">
                  <c:v>-1.8560080448545473E-3</c:v>
                </c:pt>
                <c:pt idx="901">
                  <c:v>-1.882791905751106E-3</c:v>
                </c:pt>
                <c:pt idx="902">
                  <c:v>-1.891719859383292E-3</c:v>
                </c:pt>
                <c:pt idx="903">
                  <c:v>-1.9423115966323472E-3</c:v>
                </c:pt>
                <c:pt idx="904">
                  <c:v>-1.9661194729848437E-3</c:v>
                </c:pt>
                <c:pt idx="905">
                  <c:v>-2.0305991381061881E-3</c:v>
                </c:pt>
                <c:pt idx="906">
                  <c:v>-2.0499430376425916E-3</c:v>
                </c:pt>
                <c:pt idx="907">
                  <c:v>-2.066806950058943E-3</c:v>
                </c:pt>
                <c:pt idx="908">
                  <c:v>-2.1278146332122149E-3</c:v>
                </c:pt>
                <c:pt idx="909">
                  <c:v>-2.1288066280602353E-3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B6-418B-970A-B4EFC77FB7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81">
                  <c:v>-1.1327999964123592E-3</c:v>
                </c:pt>
                <c:pt idx="282">
                  <c:v>-1.1271999901509844E-3</c:v>
                </c:pt>
                <c:pt idx="283">
                  <c:v>-1.1415999979362823E-3</c:v>
                </c:pt>
                <c:pt idx="284">
                  <c:v>-1.1759999979403801E-3</c:v>
                </c:pt>
                <c:pt idx="285">
                  <c:v>-1.1703999989549629E-3</c:v>
                </c:pt>
                <c:pt idx="286">
                  <c:v>-1.1547999965841882E-3</c:v>
                </c:pt>
                <c:pt idx="287">
                  <c:v>-1.1592000009841286E-3</c:v>
                </c:pt>
                <c:pt idx="288">
                  <c:v>-1.1836000048788264E-3</c:v>
                </c:pt>
                <c:pt idx="289">
                  <c:v>-1.1479999957373366E-3</c:v>
                </c:pt>
                <c:pt idx="290">
                  <c:v>-1.1723999996320345E-3</c:v>
                </c:pt>
                <c:pt idx="291">
                  <c:v>-1.1367999904905446E-3</c:v>
                </c:pt>
                <c:pt idx="292">
                  <c:v>-1.141199994890485E-3</c:v>
                </c:pt>
                <c:pt idx="293">
                  <c:v>-1.1255999997956678E-3</c:v>
                </c:pt>
                <c:pt idx="294">
                  <c:v>-1.1200000008102506E-3</c:v>
                </c:pt>
                <c:pt idx="295">
                  <c:v>-1.1243999979342334E-3</c:v>
                </c:pt>
                <c:pt idx="296">
                  <c:v>-9.9880000198027119E-4</c:v>
                </c:pt>
                <c:pt idx="297">
                  <c:v>-1.101999994716607E-3</c:v>
                </c:pt>
                <c:pt idx="298">
                  <c:v>-1.0863999923458323E-3</c:v>
                </c:pt>
                <c:pt idx="299">
                  <c:v>-1.1008000001311302E-3</c:v>
                </c:pt>
                <c:pt idx="300">
                  <c:v>-1.1252000040258281E-3</c:v>
                </c:pt>
                <c:pt idx="301">
                  <c:v>-1.1195999977644533E-3</c:v>
                </c:pt>
                <c:pt idx="302">
                  <c:v>-1.0883999930229038E-3</c:v>
                </c:pt>
                <c:pt idx="303">
                  <c:v>-1.1127999969176017E-3</c:v>
                </c:pt>
                <c:pt idx="304">
                  <c:v>-1.1372000008122995E-3</c:v>
                </c:pt>
                <c:pt idx="305">
                  <c:v>-1.1515999940456823E-3</c:v>
                </c:pt>
                <c:pt idx="306">
                  <c:v>-1.1259999955655076E-3</c:v>
                </c:pt>
                <c:pt idx="307">
                  <c:v>-1.1203999965800904E-3</c:v>
                </c:pt>
                <c:pt idx="308">
                  <c:v>-1.1548000038601458E-3</c:v>
                </c:pt>
                <c:pt idx="309">
                  <c:v>-1.189199996588286E-3</c:v>
                </c:pt>
                <c:pt idx="310">
                  <c:v>-1.2235999965923838E-3</c:v>
                </c:pt>
                <c:pt idx="311">
                  <c:v>-1.1879999947268516E-3</c:v>
                </c:pt>
                <c:pt idx="312">
                  <c:v>-1.2223999947309494E-3</c:v>
                </c:pt>
                <c:pt idx="313">
                  <c:v>-1.2067999996361323E-3</c:v>
                </c:pt>
                <c:pt idx="314">
                  <c:v>-1.2212000001454726E-3</c:v>
                </c:pt>
                <c:pt idx="316">
                  <c:v>-1.2455999967642128E-3</c:v>
                </c:pt>
                <c:pt idx="317">
                  <c:v>-1.1799999920185655E-3</c:v>
                </c:pt>
                <c:pt idx="318">
                  <c:v>-1.214399999298621E-3</c:v>
                </c:pt>
                <c:pt idx="319">
                  <c:v>-1.1187999989488162E-3</c:v>
                </c:pt>
                <c:pt idx="320">
                  <c:v>-1.203199994051829E-3</c:v>
                </c:pt>
                <c:pt idx="321">
                  <c:v>-1.1975999950664118E-3</c:v>
                </c:pt>
                <c:pt idx="323">
                  <c:v>-1.14640000538202E-3</c:v>
                </c:pt>
                <c:pt idx="324">
                  <c:v>-1.1008000001311302E-3</c:v>
                </c:pt>
                <c:pt idx="325">
                  <c:v>-1.1251999967498705E-3</c:v>
                </c:pt>
                <c:pt idx="326">
                  <c:v>-1.1295999938738532E-3</c:v>
                </c:pt>
                <c:pt idx="328">
                  <c:v>-1.1539999977685511E-3</c:v>
                </c:pt>
                <c:pt idx="329">
                  <c:v>-1.0884000002988614E-3</c:v>
                </c:pt>
                <c:pt idx="330">
                  <c:v>-1.0627999945427291E-3</c:v>
                </c:pt>
                <c:pt idx="331">
                  <c:v>-1.0471999921719544E-3</c:v>
                </c:pt>
                <c:pt idx="332">
                  <c:v>-1.1116000023321249E-3</c:v>
                </c:pt>
                <c:pt idx="333">
                  <c:v>-1.1059999960707501E-3</c:v>
                </c:pt>
                <c:pt idx="334">
                  <c:v>-1.1203999965800904E-3</c:v>
                </c:pt>
                <c:pt idx="335">
                  <c:v>-1.1047999942093156E-3</c:v>
                </c:pt>
                <c:pt idx="336">
                  <c:v>-1.1291999908280559E-3</c:v>
                </c:pt>
                <c:pt idx="337">
                  <c:v>-1.2280000009923242E-3</c:v>
                </c:pt>
                <c:pt idx="338">
                  <c:v>-1.0924000016530044E-3</c:v>
                </c:pt>
                <c:pt idx="339">
                  <c:v>-1.0767999992822297E-3</c:v>
                </c:pt>
                <c:pt idx="340">
                  <c:v>-1.1211999953957275E-3</c:v>
                </c:pt>
                <c:pt idx="341">
                  <c:v>-1.1056000003009103E-3</c:v>
                </c:pt>
                <c:pt idx="342">
                  <c:v>-1.1300000041956082E-3</c:v>
                </c:pt>
                <c:pt idx="343">
                  <c:v>-1.1544000008143485E-3</c:v>
                </c:pt>
                <c:pt idx="344">
                  <c:v>-1.1487999945529737E-3</c:v>
                </c:pt>
                <c:pt idx="345">
                  <c:v>-1.1431999955675565E-3</c:v>
                </c:pt>
                <c:pt idx="346">
                  <c:v>-1.1176000043633394E-3</c:v>
                </c:pt>
                <c:pt idx="347">
                  <c:v>-1.1420000009820797E-3</c:v>
                </c:pt>
                <c:pt idx="348">
                  <c:v>-1.1063999991165474E-3</c:v>
                </c:pt>
                <c:pt idx="349">
                  <c:v>-1.1407999918446876E-3</c:v>
                </c:pt>
                <c:pt idx="350">
                  <c:v>-1.1251999967498705E-3</c:v>
                </c:pt>
                <c:pt idx="351">
                  <c:v>-1.1396000045351684E-3</c:v>
                </c:pt>
                <c:pt idx="352">
                  <c:v>-1.1440000016591512E-3</c:v>
                </c:pt>
                <c:pt idx="353">
                  <c:v>-1.1483999987831339E-3</c:v>
                </c:pt>
                <c:pt idx="354">
                  <c:v>-1.1727999954018742E-3</c:v>
                </c:pt>
                <c:pt idx="355">
                  <c:v>-1.1815999969257973E-3</c:v>
                </c:pt>
                <c:pt idx="356">
                  <c:v>-1.1959999974351376E-3</c:v>
                </c:pt>
                <c:pt idx="357">
                  <c:v>-1.1903999911737628E-3</c:v>
                </c:pt>
                <c:pt idx="358">
                  <c:v>-1.1947999955737032E-3</c:v>
                </c:pt>
                <c:pt idx="359">
                  <c:v>-1.1991999999736436E-3</c:v>
                </c:pt>
                <c:pt idx="360">
                  <c:v>-1.2136000004829839E-3</c:v>
                </c:pt>
                <c:pt idx="361">
                  <c:v>-1.1979999981122091E-3</c:v>
                </c:pt>
                <c:pt idx="362">
                  <c:v>-1.1623999962466769E-3</c:v>
                </c:pt>
                <c:pt idx="363">
                  <c:v>-1.1868000001413748E-3</c:v>
                </c:pt>
                <c:pt idx="364">
                  <c:v>-1.1711999977706E-3</c:v>
                </c:pt>
                <c:pt idx="365">
                  <c:v>-1.2099999948986806E-3</c:v>
                </c:pt>
                <c:pt idx="366">
                  <c:v>-1.214399999298621E-3</c:v>
                </c:pt>
                <c:pt idx="367">
                  <c:v>-1.1787999974330887E-3</c:v>
                </c:pt>
                <c:pt idx="368">
                  <c:v>-1.1031999965780415E-3</c:v>
                </c:pt>
                <c:pt idx="369">
                  <c:v>-1.0975999975926243E-3</c:v>
                </c:pt>
                <c:pt idx="370">
                  <c:v>-1.101999994716607E-3</c:v>
                </c:pt>
                <c:pt idx="371">
                  <c:v>-9.4639999588252977E-4</c:v>
                </c:pt>
                <c:pt idx="372">
                  <c:v>-1.1607999986154027E-3</c:v>
                </c:pt>
                <c:pt idx="373">
                  <c:v>-1.145199996244628E-3</c:v>
                </c:pt>
                <c:pt idx="374">
                  <c:v>-1.1195999977644533E-3</c:v>
                </c:pt>
                <c:pt idx="375">
                  <c:v>-1.1039999953936785E-3</c:v>
                </c:pt>
                <c:pt idx="376">
                  <c:v>-1.0183999984292313E-3</c:v>
                </c:pt>
                <c:pt idx="377">
                  <c:v>-1.1115999950561672E-3</c:v>
                </c:pt>
                <c:pt idx="378">
                  <c:v>-1.0560000009718351E-3</c:v>
                </c:pt>
                <c:pt idx="379">
                  <c:v>-1.0503999947104603E-3</c:v>
                </c:pt>
                <c:pt idx="380">
                  <c:v>-1.1147999975946732E-3</c:v>
                </c:pt>
                <c:pt idx="381">
                  <c:v>-1.0591999962343834E-3</c:v>
                </c:pt>
                <c:pt idx="382">
                  <c:v>-1.0235999943688512E-3</c:v>
                </c:pt>
                <c:pt idx="383">
                  <c:v>-1.0279999987687916E-3</c:v>
                </c:pt>
                <c:pt idx="384">
                  <c:v>-1.0324000031687319E-3</c:v>
                </c:pt>
                <c:pt idx="385">
                  <c:v>-1.0267999969073571E-3</c:v>
                </c:pt>
                <c:pt idx="386">
                  <c:v>-1.0411999974166974E-3</c:v>
                </c:pt>
                <c:pt idx="387">
                  <c:v>-9.9559999216580763E-4</c:v>
                </c:pt>
                <c:pt idx="388">
                  <c:v>-1.0499999989406206E-3</c:v>
                </c:pt>
                <c:pt idx="389">
                  <c:v>-1.0744000028353184E-3</c:v>
                </c:pt>
                <c:pt idx="390">
                  <c:v>-1.1287999950582162E-3</c:v>
                </c:pt>
                <c:pt idx="391">
                  <c:v>-1.1531999916769564E-3</c:v>
                </c:pt>
                <c:pt idx="392">
                  <c:v>-1.1475999999674968E-3</c:v>
                </c:pt>
                <c:pt idx="393">
                  <c:v>-1.1720000038621947E-3</c:v>
                </c:pt>
                <c:pt idx="394">
                  <c:v>-1.15640000149142E-3</c:v>
                </c:pt>
                <c:pt idx="395">
                  <c:v>-1.1551999923540279E-3</c:v>
                </c:pt>
                <c:pt idx="396">
                  <c:v>-1.1183999959030189E-3</c:v>
                </c:pt>
                <c:pt idx="397">
                  <c:v>-1.1127999969176017E-3</c:v>
                </c:pt>
                <c:pt idx="398">
                  <c:v>-1.0871999911614694E-3</c:v>
                </c:pt>
                <c:pt idx="399">
                  <c:v>-1.1260000028414652E-3</c:v>
                </c:pt>
                <c:pt idx="400">
                  <c:v>-1.0803999975905754E-3</c:v>
                </c:pt>
                <c:pt idx="401">
                  <c:v>-1.0547999918344431E-3</c:v>
                </c:pt>
                <c:pt idx="402">
                  <c:v>-1.1291999981040135E-3</c:v>
                </c:pt>
                <c:pt idx="403">
                  <c:v>-1.1436000058893114E-3</c:v>
                </c:pt>
                <c:pt idx="404">
                  <c:v>-1.1479999957373366E-3</c:v>
                </c:pt>
                <c:pt idx="405">
                  <c:v>-1.0623999987728894E-3</c:v>
                </c:pt>
                <c:pt idx="406">
                  <c:v>-1.0767999920062721E-3</c:v>
                </c:pt>
                <c:pt idx="407">
                  <c:v>-1.1111999992863275E-3</c:v>
                </c:pt>
                <c:pt idx="408">
                  <c:v>-1.0756000046967529E-3</c:v>
                </c:pt>
                <c:pt idx="409">
                  <c:v>-1.1000000013154931E-3</c:v>
                </c:pt>
                <c:pt idx="410">
                  <c:v>-1.1243999979342334E-3</c:v>
                </c:pt>
                <c:pt idx="411">
                  <c:v>-1.1187999989488162E-3</c:v>
                </c:pt>
                <c:pt idx="412">
                  <c:v>-1.163199995062314E-3</c:v>
                </c:pt>
                <c:pt idx="413">
                  <c:v>-1.2176000018371269E-3</c:v>
                </c:pt>
                <c:pt idx="414">
                  <c:v>-1.2463999955798499E-3</c:v>
                </c:pt>
                <c:pt idx="415">
                  <c:v>-1.2607999960891902E-3</c:v>
                </c:pt>
                <c:pt idx="416">
                  <c:v>-1.2652000004891306E-3</c:v>
                </c:pt>
                <c:pt idx="417">
                  <c:v>-1.2596000015037134E-3</c:v>
                </c:pt>
                <c:pt idx="418">
                  <c:v>-1.2339999957475811E-3</c:v>
                </c:pt>
                <c:pt idx="419">
                  <c:v>-1.2183999933768064E-3</c:v>
                </c:pt>
                <c:pt idx="420">
                  <c:v>-1.2027999982819892E-3</c:v>
                </c:pt>
                <c:pt idx="421">
                  <c:v>-1.1971999992965721E-3</c:v>
                </c:pt>
                <c:pt idx="422">
                  <c:v>-1.2215999959153123E-3</c:v>
                </c:pt>
                <c:pt idx="423">
                  <c:v>-1.1959999974351376E-3</c:v>
                </c:pt>
                <c:pt idx="424">
                  <c:v>-1.1803999950643629E-3</c:v>
                </c:pt>
                <c:pt idx="425">
                  <c:v>-1.1847999994643033E-3</c:v>
                </c:pt>
                <c:pt idx="427">
                  <c:v>-1.149199997598771E-3</c:v>
                </c:pt>
                <c:pt idx="428">
                  <c:v>-1.2235999965923838E-3</c:v>
                </c:pt>
                <c:pt idx="429">
                  <c:v>-1.1823999957414344E-3</c:v>
                </c:pt>
                <c:pt idx="430">
                  <c:v>-1.1868000001413748E-3</c:v>
                </c:pt>
                <c:pt idx="431">
                  <c:v>-1.2012000006507151E-3</c:v>
                </c:pt>
                <c:pt idx="432">
                  <c:v>-1.1355999959050678E-3</c:v>
                </c:pt>
                <c:pt idx="433">
                  <c:v>-1.199999991513323E-3</c:v>
                </c:pt>
                <c:pt idx="434">
                  <c:v>-1.1743999930331483E-3</c:v>
                </c:pt>
                <c:pt idx="435">
                  <c:v>-1.1688000013236888E-3</c:v>
                </c:pt>
                <c:pt idx="436">
                  <c:v>-9.6320000011473894E-4</c:v>
                </c:pt>
                <c:pt idx="437">
                  <c:v>-1.1575999960768968E-3</c:v>
                </c:pt>
                <c:pt idx="438">
                  <c:v>-1.0519999996176921E-3</c:v>
                </c:pt>
                <c:pt idx="439">
                  <c:v>-1.0008000026573427E-3</c:v>
                </c:pt>
                <c:pt idx="440">
                  <c:v>-1.0351999953854829E-3</c:v>
                </c:pt>
                <c:pt idx="441">
                  <c:v>-1.0895999948843382E-3</c:v>
                </c:pt>
                <c:pt idx="442">
                  <c:v>-1.0784000041894615E-3</c:v>
                </c:pt>
                <c:pt idx="443">
                  <c:v>-1.1127999969176017E-3</c:v>
                </c:pt>
                <c:pt idx="444">
                  <c:v>-1.1471999969216995E-3</c:v>
                </c:pt>
                <c:pt idx="445">
                  <c:v>-1.1716000008163974E-3</c:v>
                </c:pt>
                <c:pt idx="446">
                  <c:v>-1.1759999979403801E-3</c:v>
                </c:pt>
                <c:pt idx="447">
                  <c:v>-1.1503999994602054E-3</c:v>
                </c:pt>
                <c:pt idx="448">
                  <c:v>-1.1347999970894307E-3</c:v>
                </c:pt>
                <c:pt idx="449">
                  <c:v>-1.1491999903228134E-3</c:v>
                </c:pt>
                <c:pt idx="450">
                  <c:v>-1.1635999981081113E-3</c:v>
                </c:pt>
                <c:pt idx="451">
                  <c:v>-1.1480000030132942E-3</c:v>
                </c:pt>
                <c:pt idx="452">
                  <c:v>-1.1823999957414344E-3</c:v>
                </c:pt>
                <c:pt idx="453">
                  <c:v>-1.1567999972612597E-3</c:v>
                </c:pt>
                <c:pt idx="454">
                  <c:v>-1.1555999953998253E-3</c:v>
                </c:pt>
                <c:pt idx="455">
                  <c:v>-1.1700000031851232E-3</c:v>
                </c:pt>
                <c:pt idx="456">
                  <c:v>-1.214399999298621E-3</c:v>
                </c:pt>
                <c:pt idx="457">
                  <c:v>-1.1487999945529737E-3</c:v>
                </c:pt>
                <c:pt idx="458">
                  <c:v>-1.193199997942429E-3</c:v>
                </c:pt>
                <c:pt idx="459">
                  <c:v>-1.1475999999674968E-3</c:v>
                </c:pt>
                <c:pt idx="460">
                  <c:v>-1.1519999970914796E-3</c:v>
                </c:pt>
                <c:pt idx="461">
                  <c:v>-1.1663999976008199E-3</c:v>
                </c:pt>
                <c:pt idx="462">
                  <c:v>-1.1207999923499301E-3</c:v>
                </c:pt>
                <c:pt idx="463">
                  <c:v>-9.951999963959679E-4</c:v>
                </c:pt>
                <c:pt idx="464">
                  <c:v>-1.0096000041812658E-3</c:v>
                </c:pt>
                <c:pt idx="465">
                  <c:v>-9.7399999503977597E-4</c:v>
                </c:pt>
                <c:pt idx="466">
                  <c:v>-1.1083999925176613E-3</c:v>
                </c:pt>
                <c:pt idx="467">
                  <c:v>-1.0127999921678565E-3</c:v>
                </c:pt>
                <c:pt idx="468">
                  <c:v>-1.0971999945468269E-3</c:v>
                </c:pt>
                <c:pt idx="469">
                  <c:v>-1.0516000038478523E-3</c:v>
                </c:pt>
                <c:pt idx="470">
                  <c:v>-1.0560000009718351E-3</c:v>
                </c:pt>
                <c:pt idx="471">
                  <c:v>-1.1003999970853329E-3</c:v>
                </c:pt>
                <c:pt idx="472">
                  <c:v>-1.0247999962302856E-3</c:v>
                </c:pt>
                <c:pt idx="473">
                  <c:v>-1.019200004520826E-3</c:v>
                </c:pt>
                <c:pt idx="474">
                  <c:v>-1.0735999967437238E-3</c:v>
                </c:pt>
                <c:pt idx="475">
                  <c:v>-9.9799999588867649E-4</c:v>
                </c:pt>
                <c:pt idx="476">
                  <c:v>-1.0723999948822893E-3</c:v>
                </c:pt>
                <c:pt idx="477">
                  <c:v>-1.0368000002927147E-3</c:v>
                </c:pt>
                <c:pt idx="478">
                  <c:v>-1.0812000036821701E-3</c:v>
                </c:pt>
                <c:pt idx="479">
                  <c:v>-1.0599999950500205E-3</c:v>
                </c:pt>
                <c:pt idx="480">
                  <c:v>-1.0843999989447184E-3</c:v>
                </c:pt>
                <c:pt idx="481">
                  <c:v>-1.1287999950582162E-3</c:v>
                </c:pt>
                <c:pt idx="482">
                  <c:v>-1.1232000033487566E-3</c:v>
                </c:pt>
                <c:pt idx="484">
                  <c:v>-1.1475999999674968E-3</c:v>
                </c:pt>
                <c:pt idx="485">
                  <c:v>-1.1919999960809946E-3</c:v>
                </c:pt>
                <c:pt idx="486">
                  <c:v>-1.1764000009861775E-3</c:v>
                </c:pt>
                <c:pt idx="487">
                  <c:v>-1.1508000025060028E-3</c:v>
                </c:pt>
                <c:pt idx="488">
                  <c:v>-1.145199996244628E-3</c:v>
                </c:pt>
                <c:pt idx="489">
                  <c:v>-1.1695999928633682E-3</c:v>
                </c:pt>
                <c:pt idx="490">
                  <c:v>-1.1839999933727086E-3</c:v>
                </c:pt>
                <c:pt idx="491">
                  <c:v>-1.1783999943872914E-3</c:v>
                </c:pt>
                <c:pt idx="492">
                  <c:v>-1.1928000021725893E-3</c:v>
                </c:pt>
                <c:pt idx="493">
                  <c:v>-1.1372000008122995E-3</c:v>
                </c:pt>
                <c:pt idx="494">
                  <c:v>-1.1115999950561672E-3</c:v>
                </c:pt>
                <c:pt idx="495">
                  <c:v>-1.0959999999613501E-3</c:v>
                </c:pt>
                <c:pt idx="496">
                  <c:v>-1.0903999936999753E-3</c:v>
                </c:pt>
                <c:pt idx="497">
                  <c:v>-1.1048000014852732E-3</c:v>
                </c:pt>
                <c:pt idx="498">
                  <c:v>-1.1291999981040135E-3</c:v>
                </c:pt>
                <c:pt idx="499">
                  <c:v>-1.1435999913373962E-3</c:v>
                </c:pt>
                <c:pt idx="500">
                  <c:v>-1.1579999991226941E-3</c:v>
                </c:pt>
                <c:pt idx="501">
                  <c:v>-1.2123999986215495E-3</c:v>
                </c:pt>
                <c:pt idx="502">
                  <c:v>-1.2267999991308898E-3</c:v>
                </c:pt>
                <c:pt idx="503">
                  <c:v>-1.2311999962548725E-3</c:v>
                </c:pt>
                <c:pt idx="504">
                  <c:v>-1.2555999928736128E-3</c:v>
                </c:pt>
                <c:pt idx="506">
                  <c:v>-1.2299999943934381E-3</c:v>
                </c:pt>
                <c:pt idx="507">
                  <c:v>-1.254399998288136E-3</c:v>
                </c:pt>
                <c:pt idx="508">
                  <c:v>-1.2387999959173612E-3</c:v>
                </c:pt>
                <c:pt idx="509">
                  <c:v>-1.1431999955675565E-3</c:v>
                </c:pt>
                <c:pt idx="510">
                  <c:v>-1.2019999994663522E-3</c:v>
                </c:pt>
                <c:pt idx="511">
                  <c:v>-1.15640000149142E-3</c:v>
                </c:pt>
                <c:pt idx="512">
                  <c:v>-1.1407999991206452E-3</c:v>
                </c:pt>
                <c:pt idx="513">
                  <c:v>-1.1051999899791554E-3</c:v>
                </c:pt>
                <c:pt idx="514">
                  <c:v>-1.0995999982696958E-3</c:v>
                </c:pt>
                <c:pt idx="515">
                  <c:v>-1.0640000036801212E-3</c:v>
                </c:pt>
                <c:pt idx="516">
                  <c:v>-1.0783999969135039E-3</c:v>
                </c:pt>
                <c:pt idx="517">
                  <c:v>-1.0727999979280867E-3</c:v>
                </c:pt>
                <c:pt idx="518">
                  <c:v>-1.0972000018227845E-3</c:v>
                </c:pt>
                <c:pt idx="519">
                  <c:v>-1.1115999950561672E-3</c:v>
                </c:pt>
                <c:pt idx="520">
                  <c:v>-1.0959999999613501E-3</c:v>
                </c:pt>
                <c:pt idx="521">
                  <c:v>-1.1003999970853329E-3</c:v>
                </c:pt>
                <c:pt idx="522">
                  <c:v>-1.1247999937040731E-3</c:v>
                </c:pt>
                <c:pt idx="523">
                  <c:v>-1.0891999991144985E-3</c:v>
                </c:pt>
                <c:pt idx="524">
                  <c:v>-1.1035999996238388E-3</c:v>
                </c:pt>
                <c:pt idx="525">
                  <c:v>-1.1279999962425791E-3</c:v>
                </c:pt>
                <c:pt idx="526">
                  <c:v>-1.1223999972571619E-3</c:v>
                </c:pt>
                <c:pt idx="527">
                  <c:v>-1.0967999915010296E-3</c:v>
                </c:pt>
                <c:pt idx="528">
                  <c:v>-1.1611999943852425E-3</c:v>
                </c:pt>
                <c:pt idx="529">
                  <c:v>-1.1756000021705404E-3</c:v>
                </c:pt>
                <c:pt idx="530">
                  <c:v>-1.1799999992945231E-3</c:v>
                </c:pt>
                <c:pt idx="531">
                  <c:v>-1.1743999930331483E-3</c:v>
                </c:pt>
                <c:pt idx="532">
                  <c:v>-1.1488000018289313E-3</c:v>
                </c:pt>
                <c:pt idx="533">
                  <c:v>-1.1276000004727393E-3</c:v>
                </c:pt>
                <c:pt idx="534">
                  <c:v>-1.1219999942113645E-3</c:v>
                </c:pt>
                <c:pt idx="535">
                  <c:v>-1.0963999957311898E-3</c:v>
                </c:pt>
                <c:pt idx="536">
                  <c:v>-1.1959999974351376E-3</c:v>
                </c:pt>
                <c:pt idx="537">
                  <c:v>-1.1803999950643629E-3</c:v>
                </c:pt>
                <c:pt idx="538">
                  <c:v>-1.1448000004747882E-3</c:v>
                </c:pt>
                <c:pt idx="539">
                  <c:v>-1.1691999970935285E-3</c:v>
                </c:pt>
                <c:pt idx="540">
                  <c:v>-1.1835999976028688E-3</c:v>
                </c:pt>
                <c:pt idx="541">
                  <c:v>-1.1279999962425791E-3</c:v>
                </c:pt>
                <c:pt idx="542">
                  <c:v>-1.1223999972571619E-3</c:v>
                </c:pt>
                <c:pt idx="543">
                  <c:v>-1.1468000011518598E-3</c:v>
                </c:pt>
                <c:pt idx="544">
                  <c:v>-1.1612000016612001E-3</c:v>
                </c:pt>
                <c:pt idx="545">
                  <c:v>-1.1655999987851828E-3</c:v>
                </c:pt>
                <c:pt idx="546">
                  <c:v>-1.169999988633208E-3</c:v>
                </c:pt>
                <c:pt idx="547">
                  <c:v>-1.193199997942429E-3</c:v>
                </c:pt>
                <c:pt idx="548">
                  <c:v>-1.1975999950664118E-3</c:v>
                </c:pt>
                <c:pt idx="549">
                  <c:v>-1.1819999999715947E-3</c:v>
                </c:pt>
                <c:pt idx="550">
                  <c:v>-1.14640000538202E-3</c:v>
                </c:pt>
                <c:pt idx="551">
                  <c:v>-1.1407999991206452E-3</c:v>
                </c:pt>
                <c:pt idx="552">
                  <c:v>-1.1151999933645129E-3</c:v>
                </c:pt>
                <c:pt idx="553">
                  <c:v>-1.1395999899832532E-3</c:v>
                </c:pt>
                <c:pt idx="554">
                  <c:v>-1.1539999977685511E-3</c:v>
                </c:pt>
                <c:pt idx="555">
                  <c:v>-1.0784000041894615E-3</c:v>
                </c:pt>
                <c:pt idx="556">
                  <c:v>-1.0227999955532141E-3</c:v>
                </c:pt>
                <c:pt idx="557">
                  <c:v>-1.0071999931824394E-3</c:v>
                </c:pt>
                <c:pt idx="558">
                  <c:v>-9.0159999672323465E-4</c:v>
                </c:pt>
                <c:pt idx="559">
                  <c:v>-1.02599999809172E-3</c:v>
                </c:pt>
                <c:pt idx="560">
                  <c:v>-1.1104000004706904E-3</c:v>
                </c:pt>
                <c:pt idx="561">
                  <c:v>-1.1247999937040731E-3</c:v>
                </c:pt>
                <c:pt idx="562">
                  <c:v>-1.199199992697686E-3</c:v>
                </c:pt>
                <c:pt idx="563">
                  <c:v>-1.0135999982594512E-3</c:v>
                </c:pt>
                <c:pt idx="564">
                  <c:v>-1.1711999904946424E-3</c:v>
                </c:pt>
                <c:pt idx="565">
                  <c:v>-1.0755999974207953E-3</c:v>
                </c:pt>
                <c:pt idx="566">
                  <c:v>-1.1300000041956082E-3</c:v>
                </c:pt>
                <c:pt idx="567">
                  <c:v>-1.1043999984394759E-3</c:v>
                </c:pt>
                <c:pt idx="568">
                  <c:v>-1.0287999975844286E-3</c:v>
                </c:pt>
                <c:pt idx="569">
                  <c:v>-1.113199999963399E-3</c:v>
                </c:pt>
                <c:pt idx="570">
                  <c:v>-1.1976000023423694E-3</c:v>
                </c:pt>
                <c:pt idx="571">
                  <c:v>-1.0719999991124496E-3</c:v>
                </c:pt>
                <c:pt idx="572">
                  <c:v>-1.1763999937102199E-3</c:v>
                </c:pt>
                <c:pt idx="573">
                  <c:v>-1.0207999948761426E-3</c:v>
                </c:pt>
                <c:pt idx="574">
                  <c:v>-1.0751999943749979E-3</c:v>
                </c:pt>
                <c:pt idx="575">
                  <c:v>-1.0196000002906658E-3</c:v>
                </c:pt>
                <c:pt idx="576">
                  <c:v>-1.1139999987790361E-3</c:v>
                </c:pt>
                <c:pt idx="577">
                  <c:v>-1.0883999930229038E-3</c:v>
                </c:pt>
                <c:pt idx="578">
                  <c:v>-1.1927999948966317E-3</c:v>
                </c:pt>
                <c:pt idx="579">
                  <c:v>-1.1716000008163974E-3</c:v>
                </c:pt>
                <c:pt idx="580">
                  <c:v>-1.1259999955655076E-3</c:v>
                </c:pt>
                <c:pt idx="581">
                  <c:v>-1.1703999916790053E-3</c:v>
                </c:pt>
                <c:pt idx="582">
                  <c:v>-1.1747999960789457E-3</c:v>
                </c:pt>
                <c:pt idx="583">
                  <c:v>-1.1892000038642436E-3</c:v>
                </c:pt>
                <c:pt idx="584">
                  <c:v>-1.1835999976028688E-3</c:v>
                </c:pt>
                <c:pt idx="585">
                  <c:v>-1.2079999942216091E-3</c:v>
                </c:pt>
                <c:pt idx="586">
                  <c:v>-1.1523999928613193E-3</c:v>
                </c:pt>
                <c:pt idx="587">
                  <c:v>-1.1567999972612597E-3</c:v>
                </c:pt>
                <c:pt idx="588">
                  <c:v>-1.1412000021664426E-3</c:v>
                </c:pt>
                <c:pt idx="589">
                  <c:v>-1.1555999953998253E-3</c:v>
                </c:pt>
                <c:pt idx="590">
                  <c:v>-1.119999993534293E-3</c:v>
                </c:pt>
                <c:pt idx="591">
                  <c:v>-1.1843999964185059E-3</c:v>
                </c:pt>
                <c:pt idx="592">
                  <c:v>-1.1987999969278462E-3</c:v>
                </c:pt>
                <c:pt idx="593">
                  <c:v>-1.3532000011764467E-3</c:v>
                </c:pt>
                <c:pt idx="594">
                  <c:v>-1.1975999950664118E-3</c:v>
                </c:pt>
                <c:pt idx="595">
                  <c:v>-1.1619999932008795E-3</c:v>
                </c:pt>
                <c:pt idx="596">
                  <c:v>-1.1463999981060624E-3</c:v>
                </c:pt>
                <c:pt idx="597">
                  <c:v>-1.1508000025060028E-3</c:v>
                </c:pt>
                <c:pt idx="600">
                  <c:v>-1.1551999996299855E-3</c:v>
                </c:pt>
                <c:pt idx="601">
                  <c:v>-1.2195999952382408E-3</c:v>
                </c:pt>
                <c:pt idx="602">
                  <c:v>-1.213999988976866E-3</c:v>
                </c:pt>
                <c:pt idx="603">
                  <c:v>-1.1228000003029592E-3</c:v>
                </c:pt>
                <c:pt idx="604">
                  <c:v>-1.1071999979321845E-3</c:v>
                </c:pt>
                <c:pt idx="605">
                  <c:v>-1.0415999931865372E-3</c:v>
                </c:pt>
                <c:pt idx="606">
                  <c:v>-1.1159999994561076E-3</c:v>
                </c:pt>
                <c:pt idx="607">
                  <c:v>-1.1547999965841882E-3</c:v>
                </c:pt>
                <c:pt idx="608">
                  <c:v>-1.0791999957291409E-3</c:v>
                </c:pt>
                <c:pt idx="609">
                  <c:v>-1.0235999943688512E-3</c:v>
                </c:pt>
                <c:pt idx="610">
                  <c:v>-1.0279999987687916E-3</c:v>
                </c:pt>
                <c:pt idx="611">
                  <c:v>-1.0124000036739744E-3</c:v>
                </c:pt>
                <c:pt idx="612">
                  <c:v>-1.0467999964021146E-3</c:v>
                </c:pt>
                <c:pt idx="613">
                  <c:v>-1.0411999974166974E-3</c:v>
                </c:pt>
                <c:pt idx="614">
                  <c:v>-1.0355999911553226E-3</c:v>
                </c:pt>
                <c:pt idx="615">
                  <c:v>-1.0899999979301356E-3</c:v>
                </c:pt>
                <c:pt idx="616">
                  <c:v>-1.1243999979342334E-3</c:v>
                </c:pt>
                <c:pt idx="617">
                  <c:v>-1.1187999989488162E-3</c:v>
                </c:pt>
                <c:pt idx="618">
                  <c:v>-1.1931999906664714E-3</c:v>
                </c:pt>
                <c:pt idx="619">
                  <c:v>-1.2376000013318844E-3</c:v>
                </c:pt>
                <c:pt idx="620">
                  <c:v>-1.1819999999715947E-3</c:v>
                </c:pt>
                <c:pt idx="621">
                  <c:v>-1.196400000480935E-3</c:v>
                </c:pt>
                <c:pt idx="622">
                  <c:v>-1.1707999947248027E-3</c:v>
                </c:pt>
                <c:pt idx="623">
                  <c:v>-1.1251999894739129E-3</c:v>
                </c:pt>
                <c:pt idx="624">
                  <c:v>-1.1395999972592108E-3</c:v>
                </c:pt>
                <c:pt idx="625">
                  <c:v>-1.1740000045392662E-3</c:v>
                </c:pt>
                <c:pt idx="626">
                  <c:v>-1.1583999948925339E-3</c:v>
                </c:pt>
                <c:pt idx="627">
                  <c:v>-1.1527999959071167E-3</c:v>
                </c:pt>
                <c:pt idx="628">
                  <c:v>-1.1871999959112145E-3</c:v>
                </c:pt>
                <c:pt idx="629">
                  <c:v>-1.0715999960666522E-3</c:v>
                </c:pt>
                <c:pt idx="630">
                  <c:v>-1.0659999970812351E-3</c:v>
                </c:pt>
                <c:pt idx="631">
                  <c:v>-1.0003999996115454E-3</c:v>
                </c:pt>
                <c:pt idx="632">
                  <c:v>-1.0747999913292006E-3</c:v>
                </c:pt>
                <c:pt idx="633">
                  <c:v>-1.0791999957291409E-3</c:v>
                </c:pt>
                <c:pt idx="634">
                  <c:v>-1.1035999996238388E-3</c:v>
                </c:pt>
                <c:pt idx="635">
                  <c:v>-1.1079999967478216E-3</c:v>
                </c:pt>
                <c:pt idx="636">
                  <c:v>-1.1023999977624044E-3</c:v>
                </c:pt>
                <c:pt idx="637">
                  <c:v>-1.1067999948863871E-3</c:v>
                </c:pt>
                <c:pt idx="638">
                  <c:v>-1.141199994890485E-3</c:v>
                </c:pt>
                <c:pt idx="639">
                  <c:v>-1.1356000031810254E-3</c:v>
                </c:pt>
                <c:pt idx="640">
                  <c:v>-1.1299999969196506E-3</c:v>
                </c:pt>
                <c:pt idx="641">
                  <c:v>-1.1343999940436333E-3</c:v>
                </c:pt>
                <c:pt idx="642">
                  <c:v>-1.1087999955634587E-3</c:v>
                </c:pt>
                <c:pt idx="643">
                  <c:v>-1.1331999921821989E-3</c:v>
                </c:pt>
                <c:pt idx="644">
                  <c:v>-1.1675999994622543E-3</c:v>
                </c:pt>
                <c:pt idx="645">
                  <c:v>-1.1919999960809946E-3</c:v>
                </c:pt>
                <c:pt idx="646">
                  <c:v>-1.1063999918405898E-3</c:v>
                </c:pt>
                <c:pt idx="647">
                  <c:v>-1.1807999981101602E-3</c:v>
                </c:pt>
                <c:pt idx="648">
                  <c:v>-1.175199999124743E-3</c:v>
                </c:pt>
                <c:pt idx="649">
                  <c:v>-1.1496000006445684E-3</c:v>
                </c:pt>
                <c:pt idx="650">
                  <c:v>-1.2239999923622236E-3</c:v>
                </c:pt>
                <c:pt idx="651">
                  <c:v>-1.1527999959071167E-3</c:v>
                </c:pt>
                <c:pt idx="652">
                  <c:v>-1.1572000003070571E-3</c:v>
                </c:pt>
                <c:pt idx="654">
                  <c:v>-1.1916000003111549E-3</c:v>
                </c:pt>
                <c:pt idx="655">
                  <c:v>-1.1459999950602651E-3</c:v>
                </c:pt>
                <c:pt idx="656">
                  <c:v>-1.1403999960748479E-3</c:v>
                </c:pt>
                <c:pt idx="657">
                  <c:v>-1.1548000038601458E-3</c:v>
                </c:pt>
                <c:pt idx="658">
                  <c:v>-1.1192000019946136E-3</c:v>
                </c:pt>
                <c:pt idx="659">
                  <c:v>-1.2035999970976263E-3</c:v>
                </c:pt>
                <c:pt idx="660">
                  <c:v>-1.217999990331009E-3</c:v>
                </c:pt>
                <c:pt idx="661">
                  <c:v>-1.192399999126792E-3</c:v>
                </c:pt>
                <c:pt idx="662">
                  <c:v>-1.2368000025162473E-3</c:v>
                </c:pt>
                <c:pt idx="663">
                  <c:v>-1.1812000011559576E-3</c:v>
                </c:pt>
                <c:pt idx="664">
                  <c:v>-1.1955999943893403E-3</c:v>
                </c:pt>
                <c:pt idx="665">
                  <c:v>-1.2099999948986806E-3</c:v>
                </c:pt>
                <c:pt idx="666">
                  <c:v>-1.2043999959132634E-3</c:v>
                </c:pt>
                <c:pt idx="667">
                  <c:v>-1.2287999998079613E-3</c:v>
                </c:pt>
                <c:pt idx="668">
                  <c:v>-1.153199998952914E-3</c:v>
                </c:pt>
                <c:pt idx="669">
                  <c:v>-1.1975999950664118E-3</c:v>
                </c:pt>
                <c:pt idx="670">
                  <c:v>-1.1220000014873222E-3</c:v>
                </c:pt>
                <c:pt idx="671">
                  <c:v>-1.0964000030071475E-3</c:v>
                </c:pt>
                <c:pt idx="672">
                  <c:v>-1.1508000025060028E-3</c:v>
                </c:pt>
                <c:pt idx="673">
                  <c:v>-1.1651999957393855E-3</c:v>
                </c:pt>
                <c:pt idx="674">
                  <c:v>-1.2295999913476408E-3</c:v>
                </c:pt>
                <c:pt idx="675">
                  <c:v>-1.1939999967580661E-3</c:v>
                </c:pt>
                <c:pt idx="676">
                  <c:v>-1.1984000011580065E-3</c:v>
                </c:pt>
                <c:pt idx="677">
                  <c:v>-1.2627999967662618E-3</c:v>
                </c:pt>
                <c:pt idx="678">
                  <c:v>-1.2571999977808446E-3</c:v>
                </c:pt>
                <c:pt idx="679">
                  <c:v>-1.3515999962692149E-3</c:v>
                </c:pt>
                <c:pt idx="680">
                  <c:v>-1.2459999925340526E-3</c:v>
                </c:pt>
                <c:pt idx="681">
                  <c:v>-1.240400000824593E-3</c:v>
                </c:pt>
                <c:pt idx="682">
                  <c:v>-1.2948000003234483E-3</c:v>
                </c:pt>
                <c:pt idx="683">
                  <c:v>-1.3436000008368865E-3</c:v>
                </c:pt>
                <c:pt idx="684">
                  <c:v>-1.2780000033671968E-3</c:v>
                </c:pt>
                <c:pt idx="685">
                  <c:v>-1.2824000004911795E-3</c:v>
                </c:pt>
                <c:pt idx="686">
                  <c:v>-1.2867999976151623E-3</c:v>
                </c:pt>
                <c:pt idx="687">
                  <c:v>-1.1511999909998849E-3</c:v>
                </c:pt>
                <c:pt idx="688">
                  <c:v>-1.2556000001495704E-3</c:v>
                </c:pt>
                <c:pt idx="689">
                  <c:v>-1.1999999987892807E-3</c:v>
                </c:pt>
                <c:pt idx="690">
                  <c:v>-1.1843999964185059E-3</c:v>
                </c:pt>
                <c:pt idx="691">
                  <c:v>-1.2287999925320037E-3</c:v>
                </c:pt>
                <c:pt idx="692">
                  <c:v>-1.1431999955675565E-3</c:v>
                </c:pt>
                <c:pt idx="693">
                  <c:v>-1.1576000033528544E-3</c:v>
                </c:pt>
                <c:pt idx="694">
                  <c:v>-1.1420000009820797E-3</c:v>
                </c:pt>
                <c:pt idx="695">
                  <c:v>-1.3507999901776202E-3</c:v>
                </c:pt>
                <c:pt idx="696">
                  <c:v>-1.0851999977603555E-3</c:v>
                </c:pt>
                <c:pt idx="697">
                  <c:v>-1.3395999994827434E-3</c:v>
                </c:pt>
                <c:pt idx="698">
                  <c:v>-1.1339999982737936E-3</c:v>
                </c:pt>
                <c:pt idx="699">
                  <c:v>-1.1283999920124188E-3</c:v>
                </c:pt>
                <c:pt idx="700">
                  <c:v>-1.1327999891364016E-3</c:v>
                </c:pt>
                <c:pt idx="701">
                  <c:v>-1.0971999945468269E-3</c:v>
                </c:pt>
                <c:pt idx="702">
                  <c:v>-1.1015999989467673E-3</c:v>
                </c:pt>
                <c:pt idx="703">
                  <c:v>-1.1959999974351376E-3</c:v>
                </c:pt>
                <c:pt idx="704">
                  <c:v>-1.0503999947104603E-3</c:v>
                </c:pt>
                <c:pt idx="705">
                  <c:v>-1.0547999991104007E-3</c:v>
                </c:pt>
                <c:pt idx="706">
                  <c:v>-9.9920000502606854E-4</c:v>
                </c:pt>
                <c:pt idx="707">
                  <c:v>-1.1536000019987114E-3</c:v>
                </c:pt>
                <c:pt idx="708">
                  <c:v>-1.057999994372949E-3</c:v>
                </c:pt>
                <c:pt idx="709">
                  <c:v>-1.0623999914969318E-3</c:v>
                </c:pt>
                <c:pt idx="710">
                  <c:v>-1.0767999992822297E-3</c:v>
                </c:pt>
                <c:pt idx="711">
                  <c:v>-1.0612000041874126E-3</c:v>
                </c:pt>
                <c:pt idx="712">
                  <c:v>-1.0355999984312803E-3</c:v>
                </c:pt>
                <c:pt idx="713">
                  <c:v>-1.079999994544778E-3</c:v>
                </c:pt>
                <c:pt idx="714">
                  <c:v>-1.1243999979342334E-3</c:v>
                </c:pt>
                <c:pt idx="715">
                  <c:v>-1.1687999940477312E-3</c:v>
                </c:pt>
                <c:pt idx="716">
                  <c:v>-1.1731999984476715E-3</c:v>
                </c:pt>
                <c:pt idx="717">
                  <c:v>-1.1575999960768968E-3</c:v>
                </c:pt>
                <c:pt idx="718">
                  <c:v>-1.2019999921903946E-3</c:v>
                </c:pt>
                <c:pt idx="719">
                  <c:v>-1.2351999976090156E-3</c:v>
                </c:pt>
                <c:pt idx="720">
                  <c:v>-1.1995999957434833E-3</c:v>
                </c:pt>
                <c:pt idx="721">
                  <c:v>-1.2039999928674661E-3</c:v>
                </c:pt>
                <c:pt idx="722">
                  <c:v>-1.2183999933768064E-3</c:v>
                </c:pt>
                <c:pt idx="723">
                  <c:v>-1.2128000016673468E-3</c:v>
                </c:pt>
                <c:pt idx="724">
                  <c:v>-1.207199995405972E-3</c:v>
                </c:pt>
                <c:pt idx="725">
                  <c:v>-1.1915999930351973E-3</c:v>
                </c:pt>
                <c:pt idx="726">
                  <c:v>-1.1860000013257377E-3</c:v>
                </c:pt>
                <c:pt idx="727">
                  <c:v>-1.1704000062309206E-3</c:v>
                </c:pt>
                <c:pt idx="728">
                  <c:v>-1.2647999974433333E-3</c:v>
                </c:pt>
                <c:pt idx="729">
                  <c:v>-1.189199996588286E-3</c:v>
                </c:pt>
                <c:pt idx="730">
                  <c:v>-1.2235999965923838E-3</c:v>
                </c:pt>
                <c:pt idx="731">
                  <c:v>-1.2979999955859967E-3</c:v>
                </c:pt>
                <c:pt idx="732">
                  <c:v>-1.3324000028660521E-3</c:v>
                </c:pt>
                <c:pt idx="733">
                  <c:v>-1.3067999971099198E-3</c:v>
                </c:pt>
                <c:pt idx="734">
                  <c:v>-1.3111999942339025E-3</c:v>
                </c:pt>
                <c:pt idx="735">
                  <c:v>-1.2655999889830127E-3</c:v>
                </c:pt>
                <c:pt idx="736">
                  <c:v>-1.2399999977787957E-3</c:v>
                </c:pt>
                <c:pt idx="737">
                  <c:v>-1.1943999998038635E-3</c:v>
                </c:pt>
                <c:pt idx="738">
                  <c:v>-1.2287999998079613E-3</c:v>
                </c:pt>
                <c:pt idx="739">
                  <c:v>-1.2531999964267015E-3</c:v>
                </c:pt>
                <c:pt idx="740">
                  <c:v>-1.1375999965821393E-3</c:v>
                </c:pt>
                <c:pt idx="741">
                  <c:v>-1.1620000004768372E-3</c:v>
                </c:pt>
                <c:pt idx="742">
                  <c:v>-1.1764000009861775E-3</c:v>
                </c:pt>
                <c:pt idx="743">
                  <c:v>-1.1607999986154027E-3</c:v>
                </c:pt>
                <c:pt idx="744">
                  <c:v>-1.1551999923540279E-3</c:v>
                </c:pt>
                <c:pt idx="745">
                  <c:v>-1.1595999967539683E-3</c:v>
                </c:pt>
                <c:pt idx="746">
                  <c:v>-1.1740000045392662E-3</c:v>
                </c:pt>
                <c:pt idx="747">
                  <c:v>-1.1984000011580065E-3</c:v>
                </c:pt>
                <c:pt idx="748">
                  <c:v>-1.2127999943913892E-3</c:v>
                </c:pt>
                <c:pt idx="749">
                  <c:v>-1.1971999992965721E-3</c:v>
                </c:pt>
                <c:pt idx="750">
                  <c:v>-1.2015999964205548E-3</c:v>
                </c:pt>
                <c:pt idx="751">
                  <c:v>-1.2060000008204952E-3</c:v>
                </c:pt>
                <c:pt idx="752">
                  <c:v>-1.1803999950643629E-3</c:v>
                </c:pt>
                <c:pt idx="753">
                  <c:v>-1.1947999955737032E-3</c:v>
                </c:pt>
                <c:pt idx="754">
                  <c:v>-1.189199996588286E-3</c:v>
                </c:pt>
                <c:pt idx="755">
                  <c:v>-1.2136000004829839E-3</c:v>
                </c:pt>
                <c:pt idx="756">
                  <c:v>-1.1779999986174516E-3</c:v>
                </c:pt>
                <c:pt idx="757">
                  <c:v>-1.232399998116307E-3</c:v>
                </c:pt>
                <c:pt idx="758">
                  <c:v>-1.0267999896313995E-3</c:v>
                </c:pt>
                <c:pt idx="759">
                  <c:v>-1.1956000016652979E-3</c:v>
                </c:pt>
                <c:pt idx="760">
                  <c:v>-1.1899999954039231E-3</c:v>
                </c:pt>
                <c:pt idx="761">
                  <c:v>-1.1543999935383908E-3</c:v>
                </c:pt>
                <c:pt idx="762">
                  <c:v>-1.1187999989488162E-3</c:v>
                </c:pt>
                <c:pt idx="763">
                  <c:v>-1.1732000057236291E-3</c:v>
                </c:pt>
                <c:pt idx="764">
                  <c:v>-1.1675999994622543E-3</c:v>
                </c:pt>
                <c:pt idx="765">
                  <c:v>-1.1619999932008795E-3</c:v>
                </c:pt>
                <c:pt idx="766">
                  <c:v>-1.2163999926997349E-3</c:v>
                </c:pt>
                <c:pt idx="767">
                  <c:v>-1.2308000004850328E-3</c:v>
                </c:pt>
                <c:pt idx="768">
                  <c:v>-1.2552000043797307E-3</c:v>
                </c:pt>
                <c:pt idx="769">
                  <c:v>-1.2596000015037134E-3</c:v>
                </c:pt>
                <c:pt idx="770">
                  <c:v>-1.2739999947370961E-3</c:v>
                </c:pt>
                <c:pt idx="771">
                  <c:v>-1.2327999938861467E-3</c:v>
                </c:pt>
                <c:pt idx="772">
                  <c:v>-1.2171999987913296E-3</c:v>
                </c:pt>
                <c:pt idx="773">
                  <c:v>-1.2015999964205548E-3</c:v>
                </c:pt>
                <c:pt idx="774">
                  <c:v>-1.2059999935445376E-3</c:v>
                </c:pt>
                <c:pt idx="775">
                  <c:v>-1.1703999989549629E-3</c:v>
                </c:pt>
                <c:pt idx="776">
                  <c:v>-1.1448000004747882E-3</c:v>
                </c:pt>
                <c:pt idx="777">
                  <c:v>-1.149199997598771E-3</c:v>
                </c:pt>
                <c:pt idx="778">
                  <c:v>-1.1468000011518598E-3</c:v>
                </c:pt>
                <c:pt idx="779">
                  <c:v>-1.1812000011559576E-3</c:v>
                </c:pt>
                <c:pt idx="780">
                  <c:v>-1.1455999920144677E-3</c:v>
                </c:pt>
                <c:pt idx="781">
                  <c:v>-1.1799999992945231E-3</c:v>
                </c:pt>
                <c:pt idx="782">
                  <c:v>-1.2088000003132038E-3</c:v>
                </c:pt>
                <c:pt idx="783">
                  <c:v>-1.2631999998120591E-3</c:v>
                </c:pt>
                <c:pt idx="784">
                  <c:v>-1.2275999906705692E-3</c:v>
                </c:pt>
                <c:pt idx="785">
                  <c:v>-1.2720000013359822E-3</c:v>
                </c:pt>
                <c:pt idx="786">
                  <c:v>-1.2163999999756925E-3</c:v>
                </c:pt>
                <c:pt idx="787">
                  <c:v>-1.2108000009902753E-3</c:v>
                </c:pt>
                <c:pt idx="788">
                  <c:v>-1.2351999976090156E-3</c:v>
                </c:pt>
                <c:pt idx="789">
                  <c:v>-1.2795999937225133E-3</c:v>
                </c:pt>
                <c:pt idx="790">
                  <c:v>-1.1339999982737936E-3</c:v>
                </c:pt>
                <c:pt idx="791">
                  <c:v>-1.1283999992883764E-3</c:v>
                </c:pt>
                <c:pt idx="792">
                  <c:v>-1.1127999969176017E-3</c:v>
                </c:pt>
                <c:pt idx="793">
                  <c:v>-1.1071999979321845E-3</c:v>
                </c:pt>
                <c:pt idx="794">
                  <c:v>-1.1316000018268824E-3</c:v>
                </c:pt>
                <c:pt idx="795">
                  <c:v>-1.2103999979444779E-3</c:v>
                </c:pt>
                <c:pt idx="796">
                  <c:v>-1.1691999970935285E-3</c:v>
                </c:pt>
                <c:pt idx="797">
                  <c:v>-1.2136000004829839E-3</c:v>
                </c:pt>
                <c:pt idx="798">
                  <c:v>-1.0223999997833744E-3</c:v>
                </c:pt>
                <c:pt idx="799">
                  <c:v>-1.0467999964021146E-3</c:v>
                </c:pt>
                <c:pt idx="800">
                  <c:v>-1.10119999590097E-3</c:v>
                </c:pt>
                <c:pt idx="801">
                  <c:v>-1.1855999982799403E-3</c:v>
                </c:pt>
                <c:pt idx="802">
                  <c:v>-1.1599999997997656E-3</c:v>
                </c:pt>
                <c:pt idx="803">
                  <c:v>-1.1243999979342334E-3</c:v>
                </c:pt>
                <c:pt idx="804">
                  <c:v>-1.1887999935424887E-3</c:v>
                </c:pt>
                <c:pt idx="805">
                  <c:v>-1.1031999965780415E-3</c:v>
                </c:pt>
                <c:pt idx="806">
                  <c:v>-1.0976000048685819E-3</c:v>
                </c:pt>
                <c:pt idx="807">
                  <c:v>-1.2219999989611097E-3</c:v>
                </c:pt>
                <c:pt idx="808">
                  <c:v>-1.2007999903289601E-3</c:v>
                </c:pt>
                <c:pt idx="809">
                  <c:v>-1.175199999124743E-3</c:v>
                </c:pt>
                <c:pt idx="810">
                  <c:v>-1.1895999996340834E-3</c:v>
                </c:pt>
                <c:pt idx="811">
                  <c:v>-1.123999994888436E-3</c:v>
                </c:pt>
                <c:pt idx="812">
                  <c:v>-1.1583999948925339E-3</c:v>
                </c:pt>
                <c:pt idx="813">
                  <c:v>-1.1527999886311591E-3</c:v>
                </c:pt>
                <c:pt idx="814">
                  <c:v>-1.1371999935363419E-3</c:v>
                </c:pt>
                <c:pt idx="815">
                  <c:v>-1.1615999974310398E-3</c:v>
                </c:pt>
                <c:pt idx="816">
                  <c:v>-1.1659999945550226E-3</c:v>
                </c:pt>
                <c:pt idx="817">
                  <c:v>-1.1903999911737628E-3</c:v>
                </c:pt>
                <c:pt idx="818">
                  <c:v>-1.2047999989590608E-3</c:v>
                </c:pt>
                <c:pt idx="819">
                  <c:v>-1.1892000038642436E-3</c:v>
                </c:pt>
                <c:pt idx="820">
                  <c:v>-1.1936000009882264E-3</c:v>
                </c:pt>
                <c:pt idx="821">
                  <c:v>-1.1779999986174516E-3</c:v>
                </c:pt>
                <c:pt idx="822">
                  <c:v>-1.1823999957414344E-3</c:v>
                </c:pt>
                <c:pt idx="823">
                  <c:v>-1.0967999987769872E-3</c:v>
                </c:pt>
                <c:pt idx="824">
                  <c:v>-1.1711999977706E-3</c:v>
                </c:pt>
                <c:pt idx="825">
                  <c:v>-1.1155999964103103E-3</c:v>
                </c:pt>
                <c:pt idx="826">
                  <c:v>-1.1299999969196506E-3</c:v>
                </c:pt>
                <c:pt idx="827">
                  <c:v>-1.1832000018330291E-3</c:v>
                </c:pt>
                <c:pt idx="828">
                  <c:v>-1.1775999955716543E-3</c:v>
                </c:pt>
                <c:pt idx="829">
                  <c:v>-1.1719999965862371E-3</c:v>
                </c:pt>
                <c:pt idx="830">
                  <c:v>-1.1563999942154624E-3</c:v>
                </c:pt>
                <c:pt idx="831">
                  <c:v>-1.0608000011416152E-3</c:v>
                </c:pt>
                <c:pt idx="832">
                  <c:v>-1.095200001145713E-3</c:v>
                </c:pt>
                <c:pt idx="833">
                  <c:v>-1.0995999982696958E-3</c:v>
                </c:pt>
                <c:pt idx="834">
                  <c:v>-1.1539999904925935E-3</c:v>
                </c:pt>
                <c:pt idx="835">
                  <c:v>-1.1383999953977764E-3</c:v>
                </c:pt>
                <c:pt idx="836">
                  <c:v>-1.1427999997977167E-3</c:v>
                </c:pt>
                <c:pt idx="837">
                  <c:v>-1.207199995405972E-3</c:v>
                </c:pt>
                <c:pt idx="838">
                  <c:v>-1.2615999949048273E-3</c:v>
                </c:pt>
                <c:pt idx="839">
                  <c:v>-1.2359999964246526E-3</c:v>
                </c:pt>
                <c:pt idx="840">
                  <c:v>-1.240400000824593E-3</c:v>
                </c:pt>
                <c:pt idx="841">
                  <c:v>-1.3247999959276058E-3</c:v>
                </c:pt>
                <c:pt idx="842">
                  <c:v>-1.3291999930515885E-3</c:v>
                </c:pt>
                <c:pt idx="843">
                  <c:v>-1.3635999930556864E-3</c:v>
                </c:pt>
                <c:pt idx="844">
                  <c:v>-1.3179999950807542E-3</c:v>
                </c:pt>
                <c:pt idx="845">
                  <c:v>-1.3223999994806945E-3</c:v>
                </c:pt>
                <c:pt idx="846">
                  <c:v>-1.2968000010005198E-3</c:v>
                </c:pt>
                <c:pt idx="847">
                  <c:v>-1.25119999574963E-3</c:v>
                </c:pt>
                <c:pt idx="848">
                  <c:v>-1.2255999899934977E-3</c:v>
                </c:pt>
                <c:pt idx="849">
                  <c:v>-1.2299999943934381E-3</c:v>
                </c:pt>
                <c:pt idx="850">
                  <c:v>-1.1943999998038635E-3</c:v>
                </c:pt>
                <c:pt idx="851">
                  <c:v>-1.1831999945570715E-3</c:v>
                </c:pt>
                <c:pt idx="852">
                  <c:v>-1.1875999989570118E-3</c:v>
                </c:pt>
                <c:pt idx="853">
                  <c:v>-1.2340000030235387E-3</c:v>
                </c:pt>
                <c:pt idx="854">
                  <c:v>-1.258399999642279E-3</c:v>
                </c:pt>
                <c:pt idx="855">
                  <c:v>-1.2227999977767467E-3</c:v>
                </c:pt>
                <c:pt idx="856">
                  <c:v>-1.1971999992965721E-3</c:v>
                </c:pt>
                <c:pt idx="857">
                  <c:v>-1.2215999959153123E-3</c:v>
                </c:pt>
                <c:pt idx="858">
                  <c:v>-1.2459999998100102E-3</c:v>
                </c:pt>
                <c:pt idx="859">
                  <c:v>-1.2604000003193505E-3</c:v>
                </c:pt>
                <c:pt idx="860">
                  <c:v>-1.2747999935527332E-3</c:v>
                </c:pt>
                <c:pt idx="861">
                  <c:v>-1.2391999989631586E-3</c:v>
                </c:pt>
                <c:pt idx="862">
                  <c:v>-1.2535999994724989E-3</c:v>
                </c:pt>
                <c:pt idx="863">
                  <c:v>-1.2480000004870817E-3</c:v>
                </c:pt>
                <c:pt idx="864">
                  <c:v>-1.2523999976110645E-3</c:v>
                </c:pt>
                <c:pt idx="865">
                  <c:v>-1.2167999957455322E-3</c:v>
                </c:pt>
                <c:pt idx="866">
                  <c:v>-1.25119999574963E-3</c:v>
                </c:pt>
                <c:pt idx="867">
                  <c:v>-1.1756000021705404E-3</c:v>
                </c:pt>
                <c:pt idx="868">
                  <c:v>-1.2599999972735532E-3</c:v>
                </c:pt>
                <c:pt idx="869">
                  <c:v>-1.2143999920226634E-3</c:v>
                </c:pt>
                <c:pt idx="870">
                  <c:v>-1.2332000042079017E-3</c:v>
                </c:pt>
                <c:pt idx="871">
                  <c:v>-1.3076000032015145E-3</c:v>
                </c:pt>
                <c:pt idx="872">
                  <c:v>-1.3119999930495396E-3</c:v>
                </c:pt>
                <c:pt idx="873">
                  <c:v>-1.2063999965903349E-3</c:v>
                </c:pt>
                <c:pt idx="874">
                  <c:v>-1.1707999947248027E-3</c:v>
                </c:pt>
                <c:pt idx="875">
                  <c:v>-1.1551999996299855E-3</c:v>
                </c:pt>
                <c:pt idx="876">
                  <c:v>-1.2195999952382408E-3</c:v>
                </c:pt>
                <c:pt idx="877">
                  <c:v>-1.1739999972633086E-3</c:v>
                </c:pt>
                <c:pt idx="878">
                  <c:v>-1.2083999899914488E-3</c:v>
                </c:pt>
                <c:pt idx="879">
                  <c:v>-1.2327999938861467E-3</c:v>
                </c:pt>
                <c:pt idx="880">
                  <c:v>-1.2272000021766871E-3</c:v>
                </c:pt>
                <c:pt idx="881">
                  <c:v>-1.2215999959153123E-3</c:v>
                </c:pt>
                <c:pt idx="882">
                  <c:v>-1.1959999974351376E-3</c:v>
                </c:pt>
                <c:pt idx="883">
                  <c:v>-1.1903999984497204E-3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B6-418B-970A-B4EFC77FB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4440"/>
        <c:axId val="1"/>
      </c:scatterChart>
      <c:valAx>
        <c:axId val="725424440"/>
        <c:scaling>
          <c:orientation val="minMax"/>
          <c:min val="5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43113772455086"/>
              <c:y val="0.81764829396325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886227544910177E-2"/>
              <c:y val="0.36176532345221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4440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850299401197605E-3"/>
          <c:y val="0.87058947043384283"/>
          <c:w val="0.940119760479042"/>
          <c:h val="0.988236838042303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 - O-C Diagr.</a:t>
            </a:r>
          </a:p>
        </c:rich>
      </c:tx>
      <c:layout>
        <c:manualLayout>
          <c:xMode val="edge"/>
          <c:yMode val="edge"/>
          <c:x val="0.38689547581903277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8611544461778"/>
          <c:y val="0.14371278494688106"/>
          <c:w val="0.80343213728549145"/>
          <c:h val="0.6497015486140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6-454C-AADB-F751371FE9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6-454C-AADB-F751371FE9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F6-454C-AADB-F751371FE9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Active!$D$21:$D$350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Active!$K$21:$K$957</c:f>
              <c:numCache>
                <c:formatCode>General</c:formatCode>
                <c:ptCount val="9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F6-454C-AADB-F751371FE9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Active!$D$21:$D$352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F6-454C-AADB-F751371FE9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F6-454C-AADB-F751371FE9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F6-454C-AADB-F751371FE9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Active!$O$21:$O$957</c:f>
              <c:numCache>
                <c:formatCode>General</c:formatCode>
                <c:ptCount val="937"/>
                <c:pt idx="0">
                  <c:v>5.186163381244285E-3</c:v>
                </c:pt>
                <c:pt idx="1">
                  <c:v>5.1028358140105482E-3</c:v>
                </c:pt>
                <c:pt idx="2">
                  <c:v>5.1028358140105482E-3</c:v>
                </c:pt>
                <c:pt idx="3">
                  <c:v>4.7080218644983164E-3</c:v>
                </c:pt>
                <c:pt idx="4">
                  <c:v>3.8717702076168795E-3</c:v>
                </c:pt>
                <c:pt idx="5">
                  <c:v>3.854906295200528E-3</c:v>
                </c:pt>
                <c:pt idx="6">
                  <c:v>3.854906295200528E-3</c:v>
                </c:pt>
                <c:pt idx="7">
                  <c:v>3.854906295200528E-3</c:v>
                </c:pt>
                <c:pt idx="8">
                  <c:v>3.8494503235364142E-3</c:v>
                </c:pt>
                <c:pt idx="9">
                  <c:v>3.8494503235364142E-3</c:v>
                </c:pt>
                <c:pt idx="10">
                  <c:v>3.8494503235364142E-3</c:v>
                </c:pt>
                <c:pt idx="11">
                  <c:v>3.8023305682554319E-3</c:v>
                </c:pt>
                <c:pt idx="12">
                  <c:v>3.8023305682554319E-3</c:v>
                </c:pt>
                <c:pt idx="13">
                  <c:v>3.7770346996309043E-3</c:v>
                </c:pt>
                <c:pt idx="14">
                  <c:v>3.7715787279667904E-3</c:v>
                </c:pt>
                <c:pt idx="15">
                  <c:v>3.7606667846385631E-3</c:v>
                </c:pt>
                <c:pt idx="16">
                  <c:v>3.7581867975185115E-3</c:v>
                </c:pt>
                <c:pt idx="17">
                  <c:v>3.5101880855133404E-3</c:v>
                </c:pt>
                <c:pt idx="18">
                  <c:v>3.5047321138492269E-3</c:v>
                </c:pt>
                <c:pt idx="19">
                  <c:v>3.2706213297163454E-3</c:v>
                </c:pt>
                <c:pt idx="20">
                  <c:v>3.2706213297163454E-3</c:v>
                </c:pt>
                <c:pt idx="21">
                  <c:v>3.2706213297163454E-3</c:v>
                </c:pt>
                <c:pt idx="22">
                  <c:v>3.0955342390406948E-3</c:v>
                </c:pt>
                <c:pt idx="23">
                  <c:v>2.9750068650061818E-3</c:v>
                </c:pt>
                <c:pt idx="24">
                  <c:v>2.9750068650061818E-3</c:v>
                </c:pt>
                <c:pt idx="25">
                  <c:v>2.9531829783497267E-3</c:v>
                </c:pt>
                <c:pt idx="26">
                  <c:v>2.9531829783497267E-3</c:v>
                </c:pt>
                <c:pt idx="27">
                  <c:v>2.9531829783497267E-3</c:v>
                </c:pt>
                <c:pt idx="28">
                  <c:v>2.9531829783497267E-3</c:v>
                </c:pt>
                <c:pt idx="29">
                  <c:v>2.9531829783497267E-3</c:v>
                </c:pt>
                <c:pt idx="30">
                  <c:v>2.9283831071492093E-3</c:v>
                </c:pt>
                <c:pt idx="31">
                  <c:v>2.7939678052424067E-3</c:v>
                </c:pt>
                <c:pt idx="32">
                  <c:v>2.7830558619141793E-3</c:v>
                </c:pt>
                <c:pt idx="33">
                  <c:v>2.7805758747941277E-3</c:v>
                </c:pt>
                <c:pt idx="34">
                  <c:v>2.7106402380086695E-3</c:v>
                </c:pt>
                <c:pt idx="35">
                  <c:v>2.6942723230163283E-3</c:v>
                </c:pt>
                <c:pt idx="36">
                  <c:v>2.6942723230163283E-3</c:v>
                </c:pt>
                <c:pt idx="37">
                  <c:v>2.6942723230163283E-3</c:v>
                </c:pt>
                <c:pt idx="38">
                  <c:v>2.6942723230163283E-3</c:v>
                </c:pt>
                <c:pt idx="39">
                  <c:v>2.6803843951440386E-3</c:v>
                </c:pt>
                <c:pt idx="40">
                  <c:v>2.6213607016868077E-3</c:v>
                </c:pt>
                <c:pt idx="41">
                  <c:v>2.6154087325986836E-3</c:v>
                </c:pt>
                <c:pt idx="42">
                  <c:v>2.6154087325986836E-3</c:v>
                </c:pt>
                <c:pt idx="43">
                  <c:v>2.6134247429026427E-3</c:v>
                </c:pt>
                <c:pt idx="44">
                  <c:v>2.6044967892704563E-3</c:v>
                </c:pt>
                <c:pt idx="45">
                  <c:v>2.5995368150303531E-3</c:v>
                </c:pt>
                <c:pt idx="46">
                  <c:v>2.5945768407902494E-3</c:v>
                </c:pt>
                <c:pt idx="47">
                  <c:v>2.5940808433662392E-3</c:v>
                </c:pt>
                <c:pt idx="48">
                  <c:v>2.5940808433662392E-3</c:v>
                </c:pt>
                <c:pt idx="49">
                  <c:v>2.5935848459422289E-3</c:v>
                </c:pt>
                <c:pt idx="50">
                  <c:v>2.5514250649013499E-3</c:v>
                </c:pt>
                <c:pt idx="51">
                  <c:v>2.5410091189971323E-3</c:v>
                </c:pt>
                <c:pt idx="52">
                  <c:v>2.5375371370290603E-3</c:v>
                </c:pt>
                <c:pt idx="53">
                  <c:v>2.5375371370290603E-3</c:v>
                </c:pt>
                <c:pt idx="54">
                  <c:v>2.5350571499090082E-3</c:v>
                </c:pt>
                <c:pt idx="55">
                  <c:v>2.5320811653649464E-3</c:v>
                </c:pt>
                <c:pt idx="56">
                  <c:v>2.5132332632525536E-3</c:v>
                </c:pt>
                <c:pt idx="57">
                  <c:v>2.5132332632525536E-3</c:v>
                </c:pt>
                <c:pt idx="58">
                  <c:v>2.5132332632525536E-3</c:v>
                </c:pt>
                <c:pt idx="59">
                  <c:v>2.5077772915884397E-3</c:v>
                </c:pt>
                <c:pt idx="60">
                  <c:v>2.4512335852512608E-3</c:v>
                </c:pt>
                <c:pt idx="61">
                  <c:v>2.4467696084351674E-3</c:v>
                </c:pt>
                <c:pt idx="62">
                  <c:v>2.3693940102895543E-3</c:v>
                </c:pt>
                <c:pt idx="63">
                  <c:v>2.3679060180175232E-3</c:v>
                </c:pt>
                <c:pt idx="64">
                  <c:v>2.3599700592333577E-3</c:v>
                </c:pt>
                <c:pt idx="65">
                  <c:v>2.2880504327518585E-3</c:v>
                </c:pt>
                <c:pt idx="66">
                  <c:v>2.2548186053431654E-3</c:v>
                </c:pt>
                <c:pt idx="67">
                  <c:v>2.236962698078793E-3</c:v>
                </c:pt>
                <c:pt idx="68">
                  <c:v>2.2037308706701004E-3</c:v>
                </c:pt>
                <c:pt idx="69">
                  <c:v>2.2027388758220794E-3</c:v>
                </c:pt>
                <c:pt idx="70">
                  <c:v>2.1933149247658828E-3</c:v>
                </c:pt>
                <c:pt idx="71">
                  <c:v>2.1933149247658828E-3</c:v>
                </c:pt>
                <c:pt idx="72">
                  <c:v>2.1933149247658828E-3</c:v>
                </c:pt>
                <c:pt idx="73">
                  <c:v>2.1876109543897638E-3</c:v>
                </c:pt>
                <c:pt idx="74">
                  <c:v>2.1848829685577071E-3</c:v>
                </c:pt>
                <c:pt idx="75">
                  <c:v>2.1824029814376555E-3</c:v>
                </c:pt>
                <c:pt idx="76">
                  <c:v>2.1814109865896346E-3</c:v>
                </c:pt>
                <c:pt idx="77">
                  <c:v>2.1794269968935932E-3</c:v>
                </c:pt>
                <c:pt idx="78">
                  <c:v>2.1794269968935932E-3</c:v>
                </c:pt>
                <c:pt idx="79">
                  <c:v>2.1372672158527142E-3</c:v>
                </c:pt>
                <c:pt idx="80">
                  <c:v>2.1199073060123525E-3</c:v>
                </c:pt>
                <c:pt idx="81">
                  <c:v>2.1199073060123525E-3</c:v>
                </c:pt>
                <c:pt idx="82">
                  <c:v>2.1179233163163111E-3</c:v>
                </c:pt>
                <c:pt idx="83">
                  <c:v>2.1124673446521972E-3</c:v>
                </c:pt>
                <c:pt idx="84">
                  <c:v>2.1015554013239695E-3</c:v>
                </c:pt>
                <c:pt idx="85">
                  <c:v>2.0822115017875664E-3</c:v>
                </c:pt>
                <c:pt idx="86">
                  <c:v>2.0365797387786148E-3</c:v>
                </c:pt>
                <c:pt idx="87">
                  <c:v>2.0207078212102839E-3</c:v>
                </c:pt>
                <c:pt idx="88">
                  <c:v>2.017731836666222E-3</c:v>
                </c:pt>
                <c:pt idx="89">
                  <c:v>2.017731836666222E-3</c:v>
                </c:pt>
                <c:pt idx="90">
                  <c:v>2.0152518495461704E-3</c:v>
                </c:pt>
                <c:pt idx="91">
                  <c:v>2.0147558521221597E-3</c:v>
                </c:pt>
                <c:pt idx="92">
                  <c:v>2.0122758650021081E-3</c:v>
                </c:pt>
                <c:pt idx="93">
                  <c:v>2.0088038830340356E-3</c:v>
                </c:pt>
                <c:pt idx="94">
                  <c:v>1.9532521715448776E-3</c:v>
                </c:pt>
                <c:pt idx="95">
                  <c:v>1.9453162127607121E-3</c:v>
                </c:pt>
                <c:pt idx="96">
                  <c:v>1.9339082720084741E-3</c:v>
                </c:pt>
                <c:pt idx="97">
                  <c:v>1.9319242823124328E-3</c:v>
                </c:pt>
                <c:pt idx="98">
                  <c:v>1.923492326104257E-3</c:v>
                </c:pt>
                <c:pt idx="99">
                  <c:v>1.9205163415601948E-3</c:v>
                </c:pt>
                <c:pt idx="100">
                  <c:v>1.8867885167274917E-3</c:v>
                </c:pt>
                <c:pt idx="101">
                  <c:v>1.8783565605193157E-3</c:v>
                </c:pt>
                <c:pt idx="102">
                  <c:v>1.8729005888552023E-3</c:v>
                </c:pt>
                <c:pt idx="103">
                  <c:v>1.8704206017351504E-3</c:v>
                </c:pt>
                <c:pt idx="104">
                  <c:v>1.8644686326470263E-3</c:v>
                </c:pt>
                <c:pt idx="105">
                  <c:v>1.8644686326470263E-3</c:v>
                </c:pt>
                <c:pt idx="106">
                  <c:v>1.8637246365110108E-3</c:v>
                </c:pt>
                <c:pt idx="107">
                  <c:v>1.860996650678954E-3</c:v>
                </c:pt>
                <c:pt idx="108">
                  <c:v>1.8565326738628608E-3</c:v>
                </c:pt>
                <c:pt idx="109">
                  <c:v>1.8535566893187988E-3</c:v>
                </c:pt>
                <c:pt idx="110">
                  <c:v>1.8476047202306747E-3</c:v>
                </c:pt>
                <c:pt idx="111">
                  <c:v>1.8446287356866126E-3</c:v>
                </c:pt>
                <c:pt idx="112">
                  <c:v>1.7890770241974544E-3</c:v>
                </c:pt>
                <c:pt idx="113">
                  <c:v>1.787093034501413E-3</c:v>
                </c:pt>
                <c:pt idx="114">
                  <c:v>1.7861010396533923E-3</c:v>
                </c:pt>
                <c:pt idx="115">
                  <c:v>1.7811410654132889E-3</c:v>
                </c:pt>
                <c:pt idx="116">
                  <c:v>1.7801490705652682E-3</c:v>
                </c:pt>
                <c:pt idx="117">
                  <c:v>1.775685093749175E-3</c:v>
                </c:pt>
                <c:pt idx="118">
                  <c:v>1.7722131117811027E-3</c:v>
                </c:pt>
                <c:pt idx="119">
                  <c:v>1.7702291220850614E-3</c:v>
                </c:pt>
                <c:pt idx="120">
                  <c:v>1.7583251839088131E-3</c:v>
                </c:pt>
                <c:pt idx="121">
                  <c:v>1.7161654028679341E-3</c:v>
                </c:pt>
                <c:pt idx="122">
                  <c:v>1.7161654028679341E-3</c:v>
                </c:pt>
                <c:pt idx="123">
                  <c:v>1.7117014260518411E-3</c:v>
                </c:pt>
                <c:pt idx="124">
                  <c:v>1.7052534595397065E-3</c:v>
                </c:pt>
                <c:pt idx="125">
                  <c:v>1.7037654672676756E-3</c:v>
                </c:pt>
                <c:pt idx="126">
                  <c:v>1.6968215033315308E-3</c:v>
                </c:pt>
                <c:pt idx="127">
                  <c:v>1.6968215033315308E-3</c:v>
                </c:pt>
                <c:pt idx="128">
                  <c:v>1.6913655316674169E-3</c:v>
                </c:pt>
                <c:pt idx="129">
                  <c:v>1.6883895471233549E-3</c:v>
                </c:pt>
                <c:pt idx="130">
                  <c:v>1.6382938072983105E-3</c:v>
                </c:pt>
                <c:pt idx="131">
                  <c:v>1.6244058794260209E-3</c:v>
                </c:pt>
                <c:pt idx="132">
                  <c:v>1.6244058794260209E-3</c:v>
                </c:pt>
                <c:pt idx="133">
                  <c:v>1.6134939360977934E-3</c:v>
                </c:pt>
                <c:pt idx="134">
                  <c:v>1.5415743096162937E-3</c:v>
                </c:pt>
                <c:pt idx="135">
                  <c:v>1.537606330224211E-3</c:v>
                </c:pt>
                <c:pt idx="136">
                  <c:v>1.5351263431041594E-3</c:v>
                </c:pt>
                <c:pt idx="137">
                  <c:v>1.5351263431041594E-3</c:v>
                </c:pt>
                <c:pt idx="138">
                  <c:v>1.5137984538717145E-3</c:v>
                </c:pt>
                <c:pt idx="139">
                  <c:v>1.5058624950875493E-3</c:v>
                </c:pt>
                <c:pt idx="140">
                  <c:v>1.3625192395485604E-3</c:v>
                </c:pt>
                <c:pt idx="141">
                  <c:v>1.3600392524285086E-3</c:v>
                </c:pt>
                <c:pt idx="142">
                  <c:v>1.3570632678844465E-3</c:v>
                </c:pt>
                <c:pt idx="143">
                  <c:v>1.3525992910683536E-3</c:v>
                </c:pt>
                <c:pt idx="144">
                  <c:v>1.3491273091002811E-3</c:v>
                </c:pt>
                <c:pt idx="145">
                  <c:v>1.2871276310989885E-3</c:v>
                </c:pt>
                <c:pt idx="146">
                  <c:v>1.2801836671628437E-3</c:v>
                </c:pt>
                <c:pt idx="147">
                  <c:v>1.2747276954987298E-3</c:v>
                </c:pt>
                <c:pt idx="148">
                  <c:v>1.2747276954987298E-3</c:v>
                </c:pt>
                <c:pt idx="149">
                  <c:v>1.2737357006507091E-3</c:v>
                </c:pt>
                <c:pt idx="150">
                  <c:v>1.2692717238346161E-3</c:v>
                </c:pt>
                <c:pt idx="151">
                  <c:v>1.2692717238346161E-3</c:v>
                </c:pt>
                <c:pt idx="152">
                  <c:v>1.2206639762816025E-3</c:v>
                </c:pt>
                <c:pt idx="153">
                  <c:v>1.2077680432573338E-3</c:v>
                </c:pt>
                <c:pt idx="154">
                  <c:v>1.2067760484093131E-3</c:v>
                </c:pt>
                <c:pt idx="155">
                  <c:v>1.2067760484093131E-3</c:v>
                </c:pt>
                <c:pt idx="156">
                  <c:v>1.1938801153850442E-3</c:v>
                </c:pt>
                <c:pt idx="157">
                  <c:v>1.1938801153850442E-3</c:v>
                </c:pt>
                <c:pt idx="158">
                  <c:v>1.1938801153850442E-3</c:v>
                </c:pt>
                <c:pt idx="159">
                  <c:v>1.1204724966315137E-3</c:v>
                </c:pt>
                <c:pt idx="160">
                  <c:v>1.1100565507272963E-3</c:v>
                </c:pt>
                <c:pt idx="161">
                  <c:v>1.1090645558792757E-3</c:v>
                </c:pt>
                <c:pt idx="162">
                  <c:v>1.0450808881819417E-3</c:v>
                </c:pt>
                <c:pt idx="163">
                  <c:v>1.0371449293977762E-3</c:v>
                </c:pt>
                <c:pt idx="164">
                  <c:v>9.5133737504398698E-4</c:v>
                </c:pt>
                <c:pt idx="165">
                  <c:v>9.5133737504398698E-4</c:v>
                </c:pt>
                <c:pt idx="166">
                  <c:v>9.4588140337987332E-4</c:v>
                </c:pt>
                <c:pt idx="167">
                  <c:v>9.3695344974768714E-4</c:v>
                </c:pt>
                <c:pt idx="168">
                  <c:v>9.3645745232367669E-4</c:v>
                </c:pt>
                <c:pt idx="169">
                  <c:v>9.3496946005164577E-4</c:v>
                </c:pt>
                <c:pt idx="170">
                  <c:v>8.8189773568253917E-4</c:v>
                </c:pt>
                <c:pt idx="171">
                  <c:v>8.511458953938979E-4</c:v>
                </c:pt>
                <c:pt idx="172">
                  <c:v>8.3428198297754645E-4</c:v>
                </c:pt>
                <c:pt idx="173">
                  <c:v>8.0105015556885357E-4</c:v>
                </c:pt>
                <c:pt idx="174">
                  <c:v>7.8418624315250169E-4</c:v>
                </c:pt>
                <c:pt idx="175">
                  <c:v>7.8418624315250169E-4</c:v>
                </c:pt>
                <c:pt idx="176">
                  <c:v>7.8418624315250169E-4</c:v>
                </c:pt>
                <c:pt idx="177">
                  <c:v>7.8418624315250169E-4</c:v>
                </c:pt>
                <c:pt idx="178">
                  <c:v>7.8418624315250169E-4</c:v>
                </c:pt>
                <c:pt idx="179">
                  <c:v>7.8369024572849146E-4</c:v>
                </c:pt>
                <c:pt idx="180">
                  <c:v>7.7277830240026412E-4</c:v>
                </c:pt>
                <c:pt idx="181">
                  <c:v>7.6980231785620185E-4</c:v>
                </c:pt>
                <c:pt idx="182">
                  <c:v>7.6781832816016048E-4</c:v>
                </c:pt>
                <c:pt idx="183">
                  <c:v>7.6781832816016048E-4</c:v>
                </c:pt>
                <c:pt idx="184">
                  <c:v>7.311145187833953E-4</c:v>
                </c:pt>
                <c:pt idx="185">
                  <c:v>7.1474660379105409E-4</c:v>
                </c:pt>
                <c:pt idx="186">
                  <c:v>7.1474660379105409E-4</c:v>
                </c:pt>
                <c:pt idx="187">
                  <c:v>7.0333866303881609E-4</c:v>
                </c:pt>
                <c:pt idx="188">
                  <c:v>7.0085867591876449E-4</c:v>
                </c:pt>
                <c:pt idx="189">
                  <c:v>6.9441070940663013E-4</c:v>
                </c:pt>
                <c:pt idx="190">
                  <c:v>6.3389902367736806E-4</c:v>
                </c:pt>
                <c:pt idx="191">
                  <c:v>6.2546706746919234E-4</c:v>
                </c:pt>
                <c:pt idx="192">
                  <c:v>6.2001109580507889E-4</c:v>
                </c:pt>
                <c:pt idx="193">
                  <c:v>6.1157913959690273E-4</c:v>
                </c:pt>
                <c:pt idx="194">
                  <c:v>6.0810715762883065E-4</c:v>
                </c:pt>
                <c:pt idx="195">
                  <c:v>5.4114750538743423E-4</c:v>
                </c:pt>
                <c:pt idx="196">
                  <c:v>4.612919201217691E-4</c:v>
                </c:pt>
                <c:pt idx="197">
                  <c:v>4.4690799482546926E-4</c:v>
                </c:pt>
                <c:pt idx="198">
                  <c:v>3.7498836834396962E-4</c:v>
                </c:pt>
                <c:pt idx="199">
                  <c:v>3.7250838122391801E-4</c:v>
                </c:pt>
                <c:pt idx="200">
                  <c:v>3.6606041471178366E-4</c:v>
                </c:pt>
                <c:pt idx="201">
                  <c:v>3.6060444304766978E-4</c:v>
                </c:pt>
                <c:pt idx="202">
                  <c:v>3.5862045335162841E-4</c:v>
                </c:pt>
                <c:pt idx="203">
                  <c:v>3.0554872898252202E-4</c:v>
                </c:pt>
                <c:pt idx="204">
                  <c:v>3.0554872898252202E-4</c:v>
                </c:pt>
                <c:pt idx="205">
                  <c:v>2.6884491960575685E-4</c:v>
                </c:pt>
                <c:pt idx="206">
                  <c:v>2.1924517720472254E-4</c:v>
                </c:pt>
                <c:pt idx="207">
                  <c:v>2.1924517720472254E-4</c:v>
                </c:pt>
                <c:pt idx="208">
                  <c:v>2.1924517720472254E-4</c:v>
                </c:pt>
                <c:pt idx="209">
                  <c:v>2.1924517720472254E-4</c:v>
                </c:pt>
                <c:pt idx="210">
                  <c:v>2.0535724933243293E-4</c:v>
                </c:pt>
                <c:pt idx="211">
                  <c:v>1.9990127766831905E-4</c:v>
                </c:pt>
                <c:pt idx="212">
                  <c:v>1.9692529312425721E-4</c:v>
                </c:pt>
                <c:pt idx="213">
                  <c:v>1.9692529312425721E-4</c:v>
                </c:pt>
                <c:pt idx="214">
                  <c:v>1.9692529312425721E-4</c:v>
                </c:pt>
                <c:pt idx="215">
                  <c:v>1.2946964345885055E-4</c:v>
                </c:pt>
                <c:pt idx="216">
                  <c:v>1.2153368467468506E-4</c:v>
                </c:pt>
                <c:pt idx="217">
                  <c:v>1.2153368467468506E-4</c:v>
                </c:pt>
                <c:pt idx="218">
                  <c:v>1.1905369755463345E-4</c:v>
                </c:pt>
                <c:pt idx="219">
                  <c:v>1.1905369755463345E-4</c:v>
                </c:pt>
                <c:pt idx="220">
                  <c:v>1.1905369755463345E-4</c:v>
                </c:pt>
                <c:pt idx="221">
                  <c:v>1.1905369755463345E-4</c:v>
                </c:pt>
                <c:pt idx="222">
                  <c:v>1.1607771301057161E-4</c:v>
                </c:pt>
                <c:pt idx="223">
                  <c:v>1.1607771301057161E-4</c:v>
                </c:pt>
                <c:pt idx="224">
                  <c:v>1.1607771301057161E-4</c:v>
                </c:pt>
                <c:pt idx="225">
                  <c:v>1.1607771301057161E-4</c:v>
                </c:pt>
                <c:pt idx="226">
                  <c:v>4.316609168105107E-5</c:v>
                </c:pt>
                <c:pt idx="227">
                  <c:v>4.0190107136989228E-5</c:v>
                </c:pt>
                <c:pt idx="228">
                  <c:v>3.8206117440947856E-5</c:v>
                </c:pt>
                <c:pt idx="229">
                  <c:v>1.638223078449276E-5</c:v>
                </c:pt>
                <c:pt idx="230">
                  <c:v>1.638223078449276E-5</c:v>
                </c:pt>
                <c:pt idx="231">
                  <c:v>1.638223078449276E-5</c:v>
                </c:pt>
                <c:pt idx="232">
                  <c:v>-4.8097434336851624E-5</c:v>
                </c:pt>
                <c:pt idx="233">
                  <c:v>-4.8345433048856742E-5</c:v>
                </c:pt>
                <c:pt idx="234">
                  <c:v>-5.7025387969038017E-5</c:v>
                </c:pt>
                <c:pt idx="235">
                  <c:v>-6.992132099330672E-5</c:v>
                </c:pt>
                <c:pt idx="236">
                  <c:v>-1.1753707369829966E-4</c:v>
                </c:pt>
                <c:pt idx="237">
                  <c:v>-1.3985695777876499E-4</c:v>
                </c:pt>
                <c:pt idx="238">
                  <c:v>-1.4531292944287887E-4</c:v>
                </c:pt>
                <c:pt idx="239">
                  <c:v>-1.4630492429089934E-4</c:v>
                </c:pt>
                <c:pt idx="240">
                  <c:v>-1.562248727711062E-4</c:v>
                </c:pt>
                <c:pt idx="241">
                  <c:v>-1.8747271048375792E-4</c:v>
                </c:pt>
                <c:pt idx="242">
                  <c:v>-2.1574456365234737E-4</c:v>
                </c:pt>
                <c:pt idx="243">
                  <c:v>-2.1896854690841433E-4</c:v>
                </c:pt>
                <c:pt idx="244">
                  <c:v>-2.2616050955656447E-4</c:v>
                </c:pt>
                <c:pt idx="245">
                  <c:v>-2.266565069805747E-4</c:v>
                </c:pt>
                <c:pt idx="246">
                  <c:v>-2.2715250440458494E-4</c:v>
                </c:pt>
                <c:pt idx="247">
                  <c:v>-2.8468820558978473E-4</c:v>
                </c:pt>
                <c:pt idx="248">
                  <c:v>-3.075040870942603E-4</c:v>
                </c:pt>
                <c:pt idx="249">
                  <c:v>-3.6627978183948612E-4</c:v>
                </c:pt>
                <c:pt idx="250">
                  <c:v>-3.6900776767154284E-4</c:v>
                </c:pt>
                <c:pt idx="251">
                  <c:v>-3.7099175736758421E-4</c:v>
                </c:pt>
                <c:pt idx="252">
                  <c:v>-3.7446373933565672E-4</c:v>
                </c:pt>
                <c:pt idx="253">
                  <c:v>-4.3894340445700111E-4</c:v>
                </c:pt>
                <c:pt idx="254">
                  <c:v>-4.468793632411666E-4</c:v>
                </c:pt>
                <c:pt idx="255">
                  <c:v>-4.6076729111345621E-4</c:v>
                </c:pt>
                <c:pt idx="256">
                  <c:v>-5.3814288925906929E-4</c:v>
                </c:pt>
                <c:pt idx="257">
                  <c:v>-5.520308171313589E-4</c:v>
                </c:pt>
                <c:pt idx="258">
                  <c:v>-5.5451080425141094E-4</c:v>
                </c:pt>
                <c:pt idx="259">
                  <c:v>-5.6195076561156576E-4</c:v>
                </c:pt>
                <c:pt idx="260">
                  <c:v>-5.6195076561156576E-4</c:v>
                </c:pt>
                <c:pt idx="261">
                  <c:v>-6.2990241270098266E-4</c:v>
                </c:pt>
                <c:pt idx="262">
                  <c:v>-6.2990241270098266E-4</c:v>
                </c:pt>
                <c:pt idx="263">
                  <c:v>-6.581742658695721E-4</c:v>
                </c:pt>
                <c:pt idx="264">
                  <c:v>-7.0331003145451343E-4</c:v>
                </c:pt>
                <c:pt idx="265">
                  <c:v>-7.0579001857456504E-4</c:v>
                </c:pt>
                <c:pt idx="266">
                  <c:v>-7.0876600311862688E-4</c:v>
                </c:pt>
                <c:pt idx="267">
                  <c:v>-7.1670196190279237E-4</c:v>
                </c:pt>
                <c:pt idx="268">
                  <c:v>-7.2166193614289602E-4</c:v>
                </c:pt>
                <c:pt idx="269">
                  <c:v>-7.2265393099091649E-4</c:v>
                </c:pt>
                <c:pt idx="270">
                  <c:v>-7.3554986401518562E-4</c:v>
                </c:pt>
                <c:pt idx="271">
                  <c:v>-7.3802985113523723E-4</c:v>
                </c:pt>
                <c:pt idx="272">
                  <c:v>-7.975495420164784E-4</c:v>
                </c:pt>
                <c:pt idx="273">
                  <c:v>-8.5582923933769355E-4</c:v>
                </c:pt>
                <c:pt idx="274">
                  <c:v>-8.7294115046605012E-4</c:v>
                </c:pt>
                <c:pt idx="275">
                  <c:v>-8.9178905257844337E-4</c:v>
                </c:pt>
                <c:pt idx="276">
                  <c:v>-8.9674902681854659E-4</c:v>
                </c:pt>
                <c:pt idx="277">
                  <c:v>-9.1609292635495007E-4</c:v>
                </c:pt>
                <c:pt idx="278">
                  <c:v>-9.4287678725150838E-4</c:v>
                </c:pt>
                <c:pt idx="279">
                  <c:v>-9.4535677437155999E-4</c:v>
                </c:pt>
                <c:pt idx="280">
                  <c:v>-9.5626871769978776E-4</c:v>
                </c:pt>
                <c:pt idx="281">
                  <c:v>-1.0296763364533181E-3</c:v>
                </c:pt>
                <c:pt idx="282">
                  <c:v>-1.0301723338773283E-3</c:v>
                </c:pt>
                <c:pt idx="283">
                  <c:v>-1.030668331301339E-3</c:v>
                </c:pt>
                <c:pt idx="284">
                  <c:v>-1.0311643287253492E-3</c:v>
                </c:pt>
                <c:pt idx="285">
                  <c:v>-1.0316603261493595E-3</c:v>
                </c:pt>
                <c:pt idx="286">
                  <c:v>-1.0321563235733697E-3</c:v>
                </c:pt>
                <c:pt idx="287">
                  <c:v>-1.0326523209973804E-3</c:v>
                </c:pt>
                <c:pt idx="288">
                  <c:v>-1.0331483184213906E-3</c:v>
                </c:pt>
                <c:pt idx="289">
                  <c:v>-1.0336443158454008E-3</c:v>
                </c:pt>
                <c:pt idx="290">
                  <c:v>-1.0341403132694111E-3</c:v>
                </c:pt>
                <c:pt idx="291">
                  <c:v>-1.0346363106934217E-3</c:v>
                </c:pt>
                <c:pt idx="292">
                  <c:v>-1.035132308117432E-3</c:v>
                </c:pt>
                <c:pt idx="293">
                  <c:v>-1.0356283055414422E-3</c:v>
                </c:pt>
                <c:pt idx="294">
                  <c:v>-1.0361243029654525E-3</c:v>
                </c:pt>
                <c:pt idx="295">
                  <c:v>-1.0366203003894631E-3</c:v>
                </c:pt>
                <c:pt idx="296">
                  <c:v>-1.0371162978134734E-3</c:v>
                </c:pt>
                <c:pt idx="297">
                  <c:v>-1.0386042900855045E-3</c:v>
                </c:pt>
                <c:pt idx="298">
                  <c:v>-1.0391002875095147E-3</c:v>
                </c:pt>
                <c:pt idx="299">
                  <c:v>-1.039596284933525E-3</c:v>
                </c:pt>
                <c:pt idx="300">
                  <c:v>-1.0400922823575352E-3</c:v>
                </c:pt>
                <c:pt idx="301">
                  <c:v>-1.0405882797815459E-3</c:v>
                </c:pt>
                <c:pt idx="302">
                  <c:v>-1.0415802746295663E-3</c:v>
                </c:pt>
                <c:pt idx="303">
                  <c:v>-1.0420762720535766E-3</c:v>
                </c:pt>
                <c:pt idx="304">
                  <c:v>-1.0425722694775872E-3</c:v>
                </c:pt>
                <c:pt idx="305">
                  <c:v>-1.0430682669015975E-3</c:v>
                </c:pt>
                <c:pt idx="306">
                  <c:v>-1.0435642643256077E-3</c:v>
                </c:pt>
                <c:pt idx="307">
                  <c:v>-1.0440602617496179E-3</c:v>
                </c:pt>
                <c:pt idx="308">
                  <c:v>-1.0445562591736286E-3</c:v>
                </c:pt>
                <c:pt idx="309">
                  <c:v>-1.0450522565976388E-3</c:v>
                </c:pt>
                <c:pt idx="310">
                  <c:v>-1.0455482540216491E-3</c:v>
                </c:pt>
                <c:pt idx="311">
                  <c:v>-1.0460442514456593E-3</c:v>
                </c:pt>
                <c:pt idx="312">
                  <c:v>-1.04654024886967E-3</c:v>
                </c:pt>
                <c:pt idx="313">
                  <c:v>-1.0470362462936802E-3</c:v>
                </c:pt>
                <c:pt idx="314">
                  <c:v>-1.0475322437176905E-3</c:v>
                </c:pt>
                <c:pt idx="315">
                  <c:v>-1.0480282411417007E-3</c:v>
                </c:pt>
                <c:pt idx="316">
                  <c:v>-1.0480282411417007E-3</c:v>
                </c:pt>
                <c:pt idx="317">
                  <c:v>-1.0485242385657114E-3</c:v>
                </c:pt>
                <c:pt idx="318">
                  <c:v>-1.0490202359897216E-3</c:v>
                </c:pt>
                <c:pt idx="319">
                  <c:v>-1.0495162334137318E-3</c:v>
                </c:pt>
                <c:pt idx="320">
                  <c:v>-1.0500122308377421E-3</c:v>
                </c:pt>
                <c:pt idx="321">
                  <c:v>-1.0505082282617527E-3</c:v>
                </c:pt>
                <c:pt idx="322">
                  <c:v>-1.051004225685763E-3</c:v>
                </c:pt>
                <c:pt idx="323">
                  <c:v>-1.0515002231097732E-3</c:v>
                </c:pt>
                <c:pt idx="324">
                  <c:v>-1.0519962205337834E-3</c:v>
                </c:pt>
                <c:pt idx="325">
                  <c:v>-1.0524922179577941E-3</c:v>
                </c:pt>
                <c:pt idx="326">
                  <c:v>-1.0529882153818043E-3</c:v>
                </c:pt>
                <c:pt idx="327">
                  <c:v>-1.0532362140938095E-3</c:v>
                </c:pt>
                <c:pt idx="328">
                  <c:v>-1.0534842128058146E-3</c:v>
                </c:pt>
                <c:pt idx="329">
                  <c:v>-1.0539802102298248E-3</c:v>
                </c:pt>
                <c:pt idx="330">
                  <c:v>-1.0544762076538355E-3</c:v>
                </c:pt>
                <c:pt idx="331">
                  <c:v>-1.0549722050778457E-3</c:v>
                </c:pt>
                <c:pt idx="332">
                  <c:v>-1.0554682025018559E-3</c:v>
                </c:pt>
                <c:pt idx="333">
                  <c:v>-1.0559641999258662E-3</c:v>
                </c:pt>
                <c:pt idx="334">
                  <c:v>-1.0564601973498768E-3</c:v>
                </c:pt>
                <c:pt idx="335">
                  <c:v>-1.0569561947738871E-3</c:v>
                </c:pt>
                <c:pt idx="336">
                  <c:v>-1.0574521921978973E-3</c:v>
                </c:pt>
                <c:pt idx="337">
                  <c:v>-1.0584441870459182E-3</c:v>
                </c:pt>
                <c:pt idx="338">
                  <c:v>-1.0589401844699284E-3</c:v>
                </c:pt>
                <c:pt idx="339">
                  <c:v>-1.0594361818939387E-3</c:v>
                </c:pt>
                <c:pt idx="340">
                  <c:v>-1.0599321793179489E-3</c:v>
                </c:pt>
                <c:pt idx="341">
                  <c:v>-1.0604281767419596E-3</c:v>
                </c:pt>
                <c:pt idx="342">
                  <c:v>-1.0609241741659698E-3</c:v>
                </c:pt>
                <c:pt idx="343">
                  <c:v>-1.0614201715899801E-3</c:v>
                </c:pt>
                <c:pt idx="344">
                  <c:v>-1.0619161690139903E-3</c:v>
                </c:pt>
                <c:pt idx="345">
                  <c:v>-1.062412166438001E-3</c:v>
                </c:pt>
                <c:pt idx="346">
                  <c:v>-1.0629081638620112E-3</c:v>
                </c:pt>
                <c:pt idx="347">
                  <c:v>-1.0634041612860214E-3</c:v>
                </c:pt>
                <c:pt idx="348">
                  <c:v>-1.0639001587100317E-3</c:v>
                </c:pt>
                <c:pt idx="349">
                  <c:v>-1.0643961561340423E-3</c:v>
                </c:pt>
                <c:pt idx="350">
                  <c:v>-1.0648921535580526E-3</c:v>
                </c:pt>
                <c:pt idx="351">
                  <c:v>-1.0653881509820628E-3</c:v>
                </c:pt>
                <c:pt idx="352">
                  <c:v>-1.065884148406073E-3</c:v>
                </c:pt>
                <c:pt idx="353">
                  <c:v>-1.0663801458300837E-3</c:v>
                </c:pt>
                <c:pt idx="354">
                  <c:v>-1.0668761432540939E-3</c:v>
                </c:pt>
                <c:pt idx="355">
                  <c:v>-1.0678681381021144E-3</c:v>
                </c:pt>
                <c:pt idx="356">
                  <c:v>-1.0683641355261251E-3</c:v>
                </c:pt>
                <c:pt idx="357">
                  <c:v>-1.0688601329501353E-3</c:v>
                </c:pt>
                <c:pt idx="358">
                  <c:v>-1.0693561303741455E-3</c:v>
                </c:pt>
                <c:pt idx="359">
                  <c:v>-1.0698521277981558E-3</c:v>
                </c:pt>
                <c:pt idx="360">
                  <c:v>-1.070348125222166E-3</c:v>
                </c:pt>
                <c:pt idx="361">
                  <c:v>-1.0708441226461767E-3</c:v>
                </c:pt>
                <c:pt idx="362">
                  <c:v>-1.0713401200701869E-3</c:v>
                </c:pt>
                <c:pt idx="363">
                  <c:v>-1.0718361174941972E-3</c:v>
                </c:pt>
                <c:pt idx="364">
                  <c:v>-1.0723321149182074E-3</c:v>
                </c:pt>
                <c:pt idx="365">
                  <c:v>-1.0733241097662283E-3</c:v>
                </c:pt>
                <c:pt idx="366">
                  <c:v>-1.0738201071902385E-3</c:v>
                </c:pt>
                <c:pt idx="367">
                  <c:v>-1.0743161046142488E-3</c:v>
                </c:pt>
                <c:pt idx="368">
                  <c:v>-1.0748121020382594E-3</c:v>
                </c:pt>
                <c:pt idx="369">
                  <c:v>-1.0753080994622697E-3</c:v>
                </c:pt>
                <c:pt idx="370">
                  <c:v>-1.0758040968862799E-3</c:v>
                </c:pt>
                <c:pt idx="371">
                  <c:v>-1.0763000943102901E-3</c:v>
                </c:pt>
                <c:pt idx="372">
                  <c:v>-1.0767960917343008E-3</c:v>
                </c:pt>
                <c:pt idx="373">
                  <c:v>-1.077292089158311E-3</c:v>
                </c:pt>
                <c:pt idx="374">
                  <c:v>-1.0777880865823213E-3</c:v>
                </c:pt>
                <c:pt idx="375">
                  <c:v>-1.0782840840063315E-3</c:v>
                </c:pt>
                <c:pt idx="376">
                  <c:v>-1.0787800814303422E-3</c:v>
                </c:pt>
                <c:pt idx="377">
                  <c:v>-1.0802680737023729E-3</c:v>
                </c:pt>
                <c:pt idx="378">
                  <c:v>-1.0807640711263835E-3</c:v>
                </c:pt>
                <c:pt idx="379">
                  <c:v>-1.0812600685503938E-3</c:v>
                </c:pt>
                <c:pt idx="380">
                  <c:v>-1.081756065974404E-3</c:v>
                </c:pt>
                <c:pt idx="381">
                  <c:v>-1.0822520633984142E-3</c:v>
                </c:pt>
                <c:pt idx="382">
                  <c:v>-1.0827480608224249E-3</c:v>
                </c:pt>
                <c:pt idx="383">
                  <c:v>-1.0832440582464352E-3</c:v>
                </c:pt>
                <c:pt idx="384">
                  <c:v>-1.0837400556704454E-3</c:v>
                </c:pt>
                <c:pt idx="385">
                  <c:v>-1.0842360530944556E-3</c:v>
                </c:pt>
                <c:pt idx="386">
                  <c:v>-1.0847320505184663E-3</c:v>
                </c:pt>
                <c:pt idx="387">
                  <c:v>-1.0852280479424765E-3</c:v>
                </c:pt>
                <c:pt idx="388">
                  <c:v>-1.0857240453664868E-3</c:v>
                </c:pt>
                <c:pt idx="389">
                  <c:v>-1.086220042790497E-3</c:v>
                </c:pt>
                <c:pt idx="390">
                  <c:v>-1.0867160402145077E-3</c:v>
                </c:pt>
                <c:pt idx="391">
                  <c:v>-1.0872120376385179E-3</c:v>
                </c:pt>
                <c:pt idx="392">
                  <c:v>-1.0877080350625281E-3</c:v>
                </c:pt>
                <c:pt idx="393">
                  <c:v>-1.0882040324865384E-3</c:v>
                </c:pt>
                <c:pt idx="394">
                  <c:v>-1.088700029910549E-3</c:v>
                </c:pt>
                <c:pt idx="395">
                  <c:v>-1.0896920247585695E-3</c:v>
                </c:pt>
                <c:pt idx="396">
                  <c:v>-1.0911800170306006E-3</c:v>
                </c:pt>
                <c:pt idx="397">
                  <c:v>-1.0916760144546109E-3</c:v>
                </c:pt>
                <c:pt idx="398">
                  <c:v>-1.0921720118786211E-3</c:v>
                </c:pt>
                <c:pt idx="399">
                  <c:v>-1.093164006726642E-3</c:v>
                </c:pt>
                <c:pt idx="400">
                  <c:v>-1.0936600041506522E-3</c:v>
                </c:pt>
                <c:pt idx="401">
                  <c:v>-1.0941560015746625E-3</c:v>
                </c:pt>
                <c:pt idx="402">
                  <c:v>-1.0946519989986732E-3</c:v>
                </c:pt>
                <c:pt idx="403">
                  <c:v>-1.0951479964226834E-3</c:v>
                </c:pt>
                <c:pt idx="404">
                  <c:v>-1.0956439938466936E-3</c:v>
                </c:pt>
                <c:pt idx="405">
                  <c:v>-1.0961399912707039E-3</c:v>
                </c:pt>
                <c:pt idx="406">
                  <c:v>-1.0966359886947145E-3</c:v>
                </c:pt>
                <c:pt idx="407">
                  <c:v>-1.0971319861187248E-3</c:v>
                </c:pt>
                <c:pt idx="408">
                  <c:v>-1.097627983542735E-3</c:v>
                </c:pt>
                <c:pt idx="409">
                  <c:v>-1.0981239809667452E-3</c:v>
                </c:pt>
                <c:pt idx="410">
                  <c:v>-1.0986199783907559E-3</c:v>
                </c:pt>
                <c:pt idx="411">
                  <c:v>-1.0991159758147661E-3</c:v>
                </c:pt>
                <c:pt idx="412">
                  <c:v>-1.0996119732387764E-3</c:v>
                </c:pt>
                <c:pt idx="413">
                  <c:v>-1.1001079706627866E-3</c:v>
                </c:pt>
                <c:pt idx="414">
                  <c:v>-1.1010999655108075E-3</c:v>
                </c:pt>
                <c:pt idx="415">
                  <c:v>-1.1015959629348177E-3</c:v>
                </c:pt>
                <c:pt idx="416">
                  <c:v>-1.102091960358828E-3</c:v>
                </c:pt>
                <c:pt idx="417">
                  <c:v>-1.1025879577828386E-3</c:v>
                </c:pt>
                <c:pt idx="418">
                  <c:v>-1.1030839552068489E-3</c:v>
                </c:pt>
                <c:pt idx="419">
                  <c:v>-1.1035799526308591E-3</c:v>
                </c:pt>
                <c:pt idx="420">
                  <c:v>-1.1040759500548693E-3</c:v>
                </c:pt>
                <c:pt idx="421">
                  <c:v>-1.10457194747888E-3</c:v>
                </c:pt>
                <c:pt idx="422">
                  <c:v>-1.1050679449028902E-3</c:v>
                </c:pt>
                <c:pt idx="423">
                  <c:v>-1.1055639423269005E-3</c:v>
                </c:pt>
                <c:pt idx="424">
                  <c:v>-1.1060599397509107E-3</c:v>
                </c:pt>
                <c:pt idx="425">
                  <c:v>-1.1065559371749214E-3</c:v>
                </c:pt>
                <c:pt idx="426">
                  <c:v>-1.1070519345989316E-3</c:v>
                </c:pt>
                <c:pt idx="427">
                  <c:v>-1.1070519345989316E-3</c:v>
                </c:pt>
                <c:pt idx="428">
                  <c:v>-1.1075479320229419E-3</c:v>
                </c:pt>
                <c:pt idx="429">
                  <c:v>-1.1085399268709628E-3</c:v>
                </c:pt>
                <c:pt idx="430">
                  <c:v>-1.109035924294973E-3</c:v>
                </c:pt>
                <c:pt idx="431">
                  <c:v>-1.1095319217189832E-3</c:v>
                </c:pt>
                <c:pt idx="432">
                  <c:v>-1.1100279191429935E-3</c:v>
                </c:pt>
                <c:pt idx="433">
                  <c:v>-1.1105239165670041E-3</c:v>
                </c:pt>
                <c:pt idx="434">
                  <c:v>-1.1110199139910144E-3</c:v>
                </c:pt>
                <c:pt idx="435">
                  <c:v>-1.1115159114150246E-3</c:v>
                </c:pt>
                <c:pt idx="436">
                  <c:v>-1.1120119088390348E-3</c:v>
                </c:pt>
                <c:pt idx="437">
                  <c:v>-1.1125079062630451E-3</c:v>
                </c:pt>
                <c:pt idx="438">
                  <c:v>-1.1130039036870557E-3</c:v>
                </c:pt>
                <c:pt idx="439">
                  <c:v>-1.1139958985350762E-3</c:v>
                </c:pt>
                <c:pt idx="440">
                  <c:v>-1.1144918959590864E-3</c:v>
                </c:pt>
                <c:pt idx="441">
                  <c:v>-1.1149878933830971E-3</c:v>
                </c:pt>
                <c:pt idx="442">
                  <c:v>-1.1159798882311176E-3</c:v>
                </c:pt>
                <c:pt idx="443">
                  <c:v>-1.1164758856551278E-3</c:v>
                </c:pt>
                <c:pt idx="444">
                  <c:v>-1.1169718830791385E-3</c:v>
                </c:pt>
                <c:pt idx="445">
                  <c:v>-1.1174678805031487E-3</c:v>
                </c:pt>
                <c:pt idx="446">
                  <c:v>-1.117963877927159E-3</c:v>
                </c:pt>
                <c:pt idx="447">
                  <c:v>-1.1184598753511692E-3</c:v>
                </c:pt>
                <c:pt idx="448">
                  <c:v>-1.1189558727751799E-3</c:v>
                </c:pt>
                <c:pt idx="449">
                  <c:v>-1.1194518701991901E-3</c:v>
                </c:pt>
                <c:pt idx="450">
                  <c:v>-1.1199478676232003E-3</c:v>
                </c:pt>
                <c:pt idx="451">
                  <c:v>-1.1204438650472106E-3</c:v>
                </c:pt>
                <c:pt idx="452">
                  <c:v>-1.1209398624712212E-3</c:v>
                </c:pt>
                <c:pt idx="453">
                  <c:v>-1.1214358598952315E-3</c:v>
                </c:pt>
                <c:pt idx="454">
                  <c:v>-1.1224278547432519E-3</c:v>
                </c:pt>
                <c:pt idx="455">
                  <c:v>-1.1229238521672626E-3</c:v>
                </c:pt>
                <c:pt idx="456">
                  <c:v>-1.1234198495912728E-3</c:v>
                </c:pt>
                <c:pt idx="457">
                  <c:v>-1.1239158470152831E-3</c:v>
                </c:pt>
                <c:pt idx="458">
                  <c:v>-1.1244118444392933E-3</c:v>
                </c:pt>
                <c:pt idx="459">
                  <c:v>-1.1249078418633035E-3</c:v>
                </c:pt>
                <c:pt idx="460">
                  <c:v>-1.1254038392873138E-3</c:v>
                </c:pt>
                <c:pt idx="461">
                  <c:v>-1.1258998367113249E-3</c:v>
                </c:pt>
                <c:pt idx="462">
                  <c:v>-1.1263958341353351E-3</c:v>
                </c:pt>
                <c:pt idx="463">
                  <c:v>-1.1268918315593453E-3</c:v>
                </c:pt>
                <c:pt idx="464">
                  <c:v>-1.1273878289833556E-3</c:v>
                </c:pt>
                <c:pt idx="465">
                  <c:v>-1.1278838264073658E-3</c:v>
                </c:pt>
                <c:pt idx="466">
                  <c:v>-1.128379823831376E-3</c:v>
                </c:pt>
                <c:pt idx="467">
                  <c:v>-1.1288758212553863E-3</c:v>
                </c:pt>
                <c:pt idx="468">
                  <c:v>-1.1293718186793965E-3</c:v>
                </c:pt>
                <c:pt idx="469">
                  <c:v>-1.1298678161034076E-3</c:v>
                </c:pt>
                <c:pt idx="470">
                  <c:v>-1.1303638135274179E-3</c:v>
                </c:pt>
                <c:pt idx="471">
                  <c:v>-1.1308598109514281E-3</c:v>
                </c:pt>
                <c:pt idx="472">
                  <c:v>-1.1313558083754383E-3</c:v>
                </c:pt>
                <c:pt idx="473">
                  <c:v>-1.1318518057994486E-3</c:v>
                </c:pt>
                <c:pt idx="474">
                  <c:v>-1.1323478032234588E-3</c:v>
                </c:pt>
                <c:pt idx="475">
                  <c:v>-1.132843800647469E-3</c:v>
                </c:pt>
                <c:pt idx="476">
                  <c:v>-1.1333397980714793E-3</c:v>
                </c:pt>
                <c:pt idx="477">
                  <c:v>-1.1338357954954904E-3</c:v>
                </c:pt>
                <c:pt idx="478">
                  <c:v>-1.1343317929195006E-3</c:v>
                </c:pt>
                <c:pt idx="479">
                  <c:v>-1.1353237877675211E-3</c:v>
                </c:pt>
                <c:pt idx="480">
                  <c:v>-1.1358197851915313E-3</c:v>
                </c:pt>
                <c:pt idx="481">
                  <c:v>-1.1363157826155415E-3</c:v>
                </c:pt>
                <c:pt idx="482">
                  <c:v>-1.1368117800395518E-3</c:v>
                </c:pt>
                <c:pt idx="483">
                  <c:v>-1.137307777463562E-3</c:v>
                </c:pt>
                <c:pt idx="484">
                  <c:v>-1.137307777463562E-3</c:v>
                </c:pt>
                <c:pt idx="485">
                  <c:v>-1.1378037748875731E-3</c:v>
                </c:pt>
                <c:pt idx="486">
                  <c:v>-1.1382997723115833E-3</c:v>
                </c:pt>
                <c:pt idx="487">
                  <c:v>-1.1387957697355936E-3</c:v>
                </c:pt>
                <c:pt idx="488">
                  <c:v>-1.1392917671596038E-3</c:v>
                </c:pt>
                <c:pt idx="489">
                  <c:v>-1.139787764583614E-3</c:v>
                </c:pt>
                <c:pt idx="490">
                  <c:v>-1.1402837620076243E-3</c:v>
                </c:pt>
                <c:pt idx="491">
                  <c:v>-1.1407797594316345E-3</c:v>
                </c:pt>
                <c:pt idx="492">
                  <c:v>-1.1412757568556448E-3</c:v>
                </c:pt>
                <c:pt idx="493">
                  <c:v>-1.1417717542796559E-3</c:v>
                </c:pt>
                <c:pt idx="494">
                  <c:v>-1.1422677517036661E-3</c:v>
                </c:pt>
                <c:pt idx="495">
                  <c:v>-1.1427637491276763E-3</c:v>
                </c:pt>
                <c:pt idx="496">
                  <c:v>-1.1432597465516866E-3</c:v>
                </c:pt>
                <c:pt idx="497">
                  <c:v>-1.1437557439756968E-3</c:v>
                </c:pt>
                <c:pt idx="498">
                  <c:v>-1.144251741399707E-3</c:v>
                </c:pt>
                <c:pt idx="499">
                  <c:v>-1.1447477388237173E-3</c:v>
                </c:pt>
                <c:pt idx="500">
                  <c:v>-1.1452437362477275E-3</c:v>
                </c:pt>
                <c:pt idx="501">
                  <c:v>-1.1457397336717386E-3</c:v>
                </c:pt>
                <c:pt idx="502">
                  <c:v>-1.1462357310957488E-3</c:v>
                </c:pt>
                <c:pt idx="503">
                  <c:v>-1.1467317285197591E-3</c:v>
                </c:pt>
                <c:pt idx="504">
                  <c:v>-1.1472277259437693E-3</c:v>
                </c:pt>
                <c:pt idx="505">
                  <c:v>-1.147475724655774E-3</c:v>
                </c:pt>
                <c:pt idx="506">
                  <c:v>-1.1477237233677795E-3</c:v>
                </c:pt>
                <c:pt idx="507">
                  <c:v>-1.1482197207917898E-3</c:v>
                </c:pt>
                <c:pt idx="508">
                  <c:v>-1.1487157182158E-3</c:v>
                </c:pt>
                <c:pt idx="509">
                  <c:v>-1.1492117156398102E-3</c:v>
                </c:pt>
                <c:pt idx="510">
                  <c:v>-1.1502037104878316E-3</c:v>
                </c:pt>
                <c:pt idx="511">
                  <c:v>-1.1506997079118418E-3</c:v>
                </c:pt>
                <c:pt idx="512">
                  <c:v>-1.151195705335852E-3</c:v>
                </c:pt>
                <c:pt idx="513">
                  <c:v>-1.1516917027598623E-3</c:v>
                </c:pt>
                <c:pt idx="514">
                  <c:v>-1.1521877001838725E-3</c:v>
                </c:pt>
                <c:pt idx="515">
                  <c:v>-1.1526836976078828E-3</c:v>
                </c:pt>
                <c:pt idx="516">
                  <c:v>-1.153179695031893E-3</c:v>
                </c:pt>
                <c:pt idx="517">
                  <c:v>-1.1536756924559032E-3</c:v>
                </c:pt>
                <c:pt idx="518">
                  <c:v>-1.1541716898799143E-3</c:v>
                </c:pt>
                <c:pt idx="519">
                  <c:v>-1.1546676873039246E-3</c:v>
                </c:pt>
                <c:pt idx="520">
                  <c:v>-1.1551636847279348E-3</c:v>
                </c:pt>
                <c:pt idx="521">
                  <c:v>-1.155659682151945E-3</c:v>
                </c:pt>
                <c:pt idx="522">
                  <c:v>-1.1561556795759553E-3</c:v>
                </c:pt>
                <c:pt idx="523">
                  <c:v>-1.1566516769999655E-3</c:v>
                </c:pt>
                <c:pt idx="524">
                  <c:v>-1.1571476744239757E-3</c:v>
                </c:pt>
                <c:pt idx="525">
                  <c:v>-1.157643671847986E-3</c:v>
                </c:pt>
                <c:pt idx="526">
                  <c:v>-1.1581396692719971E-3</c:v>
                </c:pt>
                <c:pt idx="527">
                  <c:v>-1.1586356666960073E-3</c:v>
                </c:pt>
                <c:pt idx="528">
                  <c:v>-1.1591316641200175E-3</c:v>
                </c:pt>
                <c:pt idx="529">
                  <c:v>-1.1596276615440278E-3</c:v>
                </c:pt>
                <c:pt idx="530">
                  <c:v>-1.160123658968038E-3</c:v>
                </c:pt>
                <c:pt idx="531">
                  <c:v>-1.1606196563920482E-3</c:v>
                </c:pt>
                <c:pt idx="532">
                  <c:v>-1.1611156538160585E-3</c:v>
                </c:pt>
                <c:pt idx="533">
                  <c:v>-1.1621076486640798E-3</c:v>
                </c:pt>
                <c:pt idx="534">
                  <c:v>-1.16260364608809E-3</c:v>
                </c:pt>
                <c:pt idx="535">
                  <c:v>-1.1630996435121003E-3</c:v>
                </c:pt>
                <c:pt idx="536">
                  <c:v>-1.1675636203281933E-3</c:v>
                </c:pt>
                <c:pt idx="537">
                  <c:v>-1.1680596177522035E-3</c:v>
                </c:pt>
                <c:pt idx="538">
                  <c:v>-1.1685556151762137E-3</c:v>
                </c:pt>
                <c:pt idx="539">
                  <c:v>-1.169051612600224E-3</c:v>
                </c:pt>
                <c:pt idx="540">
                  <c:v>-1.1695476100242342E-3</c:v>
                </c:pt>
                <c:pt idx="541">
                  <c:v>-1.1700436074482453E-3</c:v>
                </c:pt>
                <c:pt idx="542">
                  <c:v>-1.1705396048722555E-3</c:v>
                </c:pt>
                <c:pt idx="543">
                  <c:v>-1.1710356022962658E-3</c:v>
                </c:pt>
                <c:pt idx="544">
                  <c:v>-1.171531599720276E-3</c:v>
                </c:pt>
                <c:pt idx="545">
                  <c:v>-1.1720275971442862E-3</c:v>
                </c:pt>
                <c:pt idx="546">
                  <c:v>-1.1725235945682965E-3</c:v>
                </c:pt>
                <c:pt idx="547">
                  <c:v>-1.174011586840328E-3</c:v>
                </c:pt>
                <c:pt idx="548">
                  <c:v>-1.1745075842643383E-3</c:v>
                </c:pt>
                <c:pt idx="549">
                  <c:v>-1.1750035816883485E-3</c:v>
                </c:pt>
                <c:pt idx="550">
                  <c:v>-1.1754995791123588E-3</c:v>
                </c:pt>
                <c:pt idx="551">
                  <c:v>-1.175995576536369E-3</c:v>
                </c:pt>
                <c:pt idx="552">
                  <c:v>-1.1764915739603792E-3</c:v>
                </c:pt>
                <c:pt idx="553">
                  <c:v>-1.1769875713843895E-3</c:v>
                </c:pt>
                <c:pt idx="554">
                  <c:v>-1.1774835688083997E-3</c:v>
                </c:pt>
                <c:pt idx="555">
                  <c:v>-1.1779795662324108E-3</c:v>
                </c:pt>
                <c:pt idx="556">
                  <c:v>-1.178475563656421E-3</c:v>
                </c:pt>
                <c:pt idx="557">
                  <c:v>-1.1789715610804313E-3</c:v>
                </c:pt>
                <c:pt idx="558">
                  <c:v>-1.1794675585044415E-3</c:v>
                </c:pt>
                <c:pt idx="559">
                  <c:v>-1.1799635559284517E-3</c:v>
                </c:pt>
                <c:pt idx="560">
                  <c:v>-1.180459553352462E-3</c:v>
                </c:pt>
                <c:pt idx="561">
                  <c:v>-1.1809555507764722E-3</c:v>
                </c:pt>
                <c:pt idx="562">
                  <c:v>-1.1814515482004824E-3</c:v>
                </c:pt>
                <c:pt idx="563">
                  <c:v>-1.1819475456244935E-3</c:v>
                </c:pt>
                <c:pt idx="564">
                  <c:v>-1.1839315353205345E-3</c:v>
                </c:pt>
                <c:pt idx="565">
                  <c:v>-1.1844275327445447E-3</c:v>
                </c:pt>
                <c:pt idx="566">
                  <c:v>-1.1849235301685549E-3</c:v>
                </c:pt>
                <c:pt idx="567">
                  <c:v>-1.1854195275925652E-3</c:v>
                </c:pt>
                <c:pt idx="568">
                  <c:v>-1.1859155250165763E-3</c:v>
                </c:pt>
                <c:pt idx="569">
                  <c:v>-1.1864115224405865E-3</c:v>
                </c:pt>
                <c:pt idx="570">
                  <c:v>-1.1869075198645967E-3</c:v>
                </c:pt>
                <c:pt idx="571">
                  <c:v>-1.187403517288607E-3</c:v>
                </c:pt>
                <c:pt idx="572">
                  <c:v>-1.1878995147126172E-3</c:v>
                </c:pt>
                <c:pt idx="573">
                  <c:v>-1.1883955121366275E-3</c:v>
                </c:pt>
                <c:pt idx="574">
                  <c:v>-1.1888915095606377E-3</c:v>
                </c:pt>
                <c:pt idx="575">
                  <c:v>-1.1893875069846479E-3</c:v>
                </c:pt>
                <c:pt idx="576">
                  <c:v>-1.189883504408659E-3</c:v>
                </c:pt>
                <c:pt idx="577">
                  <c:v>-1.1903795018326693E-3</c:v>
                </c:pt>
                <c:pt idx="578">
                  <c:v>-1.1908754992566795E-3</c:v>
                </c:pt>
                <c:pt idx="579">
                  <c:v>-1.1918674941047E-3</c:v>
                </c:pt>
                <c:pt idx="580">
                  <c:v>-1.1923634915287102E-3</c:v>
                </c:pt>
                <c:pt idx="581">
                  <c:v>-1.1928594889527204E-3</c:v>
                </c:pt>
                <c:pt idx="582">
                  <c:v>-1.1933554863767307E-3</c:v>
                </c:pt>
                <c:pt idx="583">
                  <c:v>-1.1938514838007418E-3</c:v>
                </c:pt>
                <c:pt idx="584">
                  <c:v>-1.194347481224752E-3</c:v>
                </c:pt>
                <c:pt idx="585">
                  <c:v>-1.1948434786487622E-3</c:v>
                </c:pt>
                <c:pt idx="586">
                  <c:v>-1.1953394760727725E-3</c:v>
                </c:pt>
                <c:pt idx="587">
                  <c:v>-1.1958354734967827E-3</c:v>
                </c:pt>
                <c:pt idx="588">
                  <c:v>-1.1963314709207929E-3</c:v>
                </c:pt>
                <c:pt idx="589">
                  <c:v>-1.1968274683448032E-3</c:v>
                </c:pt>
                <c:pt idx="590">
                  <c:v>-1.1973234657688134E-3</c:v>
                </c:pt>
                <c:pt idx="591">
                  <c:v>-1.1978194631928236E-3</c:v>
                </c:pt>
                <c:pt idx="592">
                  <c:v>-1.1983154606168347E-3</c:v>
                </c:pt>
                <c:pt idx="593">
                  <c:v>-1.198811458040845E-3</c:v>
                </c:pt>
                <c:pt idx="594">
                  <c:v>-1.1993074554648552E-3</c:v>
                </c:pt>
                <c:pt idx="595">
                  <c:v>-1.1998034528888655E-3</c:v>
                </c:pt>
                <c:pt idx="596">
                  <c:v>-1.2002994503128757E-3</c:v>
                </c:pt>
                <c:pt idx="597">
                  <c:v>-1.2007954477368859E-3</c:v>
                </c:pt>
                <c:pt idx="598">
                  <c:v>-1.2012914451608962E-3</c:v>
                </c:pt>
                <c:pt idx="599">
                  <c:v>-1.2012914451608962E-3</c:v>
                </c:pt>
                <c:pt idx="600">
                  <c:v>-1.2012914451608962E-3</c:v>
                </c:pt>
                <c:pt idx="601">
                  <c:v>-1.2017874425849064E-3</c:v>
                </c:pt>
                <c:pt idx="602">
                  <c:v>-1.2022834400089175E-3</c:v>
                </c:pt>
                <c:pt idx="603">
                  <c:v>-1.203275434856938E-3</c:v>
                </c:pt>
                <c:pt idx="604">
                  <c:v>-1.2037714322809482E-3</c:v>
                </c:pt>
                <c:pt idx="605">
                  <c:v>-1.2042674297049584E-3</c:v>
                </c:pt>
                <c:pt idx="606">
                  <c:v>-1.2047634271289687E-3</c:v>
                </c:pt>
                <c:pt idx="607">
                  <c:v>-1.2057554219769891E-3</c:v>
                </c:pt>
                <c:pt idx="608">
                  <c:v>-1.2062514194010002E-3</c:v>
                </c:pt>
                <c:pt idx="609">
                  <c:v>-1.2067474168250105E-3</c:v>
                </c:pt>
                <c:pt idx="610">
                  <c:v>-1.2072434142490207E-3</c:v>
                </c:pt>
                <c:pt idx="611">
                  <c:v>-1.2077394116730309E-3</c:v>
                </c:pt>
                <c:pt idx="612">
                  <c:v>-1.2082354090970412E-3</c:v>
                </c:pt>
                <c:pt idx="613">
                  <c:v>-1.2087314065210514E-3</c:v>
                </c:pt>
                <c:pt idx="614">
                  <c:v>-1.2092274039450616E-3</c:v>
                </c:pt>
                <c:pt idx="615">
                  <c:v>-1.2097234013690719E-3</c:v>
                </c:pt>
                <c:pt idx="616">
                  <c:v>-1.210219398793083E-3</c:v>
                </c:pt>
                <c:pt idx="617">
                  <c:v>-1.2107153962170932E-3</c:v>
                </c:pt>
                <c:pt idx="618">
                  <c:v>-1.2112113936411035E-3</c:v>
                </c:pt>
                <c:pt idx="619">
                  <c:v>-1.2117073910651137E-3</c:v>
                </c:pt>
                <c:pt idx="620">
                  <c:v>-1.2122033884891239E-3</c:v>
                </c:pt>
                <c:pt idx="621">
                  <c:v>-1.2126993859131342E-3</c:v>
                </c:pt>
                <c:pt idx="622">
                  <c:v>-1.2131953833371444E-3</c:v>
                </c:pt>
                <c:pt idx="623">
                  <c:v>-1.2136913807611546E-3</c:v>
                </c:pt>
                <c:pt idx="624">
                  <c:v>-1.2141873781851657E-3</c:v>
                </c:pt>
                <c:pt idx="625">
                  <c:v>-1.214683375609176E-3</c:v>
                </c:pt>
                <c:pt idx="626">
                  <c:v>-1.2151793730331862E-3</c:v>
                </c:pt>
                <c:pt idx="627">
                  <c:v>-1.2156753704571964E-3</c:v>
                </c:pt>
                <c:pt idx="628">
                  <c:v>-1.2161713678812067E-3</c:v>
                </c:pt>
                <c:pt idx="629">
                  <c:v>-1.2166673653052169E-3</c:v>
                </c:pt>
                <c:pt idx="630">
                  <c:v>-1.2171633627292271E-3</c:v>
                </c:pt>
                <c:pt idx="631">
                  <c:v>-1.2176593601532374E-3</c:v>
                </c:pt>
                <c:pt idx="632">
                  <c:v>-1.2181553575772485E-3</c:v>
                </c:pt>
                <c:pt idx="633">
                  <c:v>-1.2186513550012587E-3</c:v>
                </c:pt>
                <c:pt idx="634">
                  <c:v>-1.2191473524252689E-3</c:v>
                </c:pt>
                <c:pt idx="635">
                  <c:v>-1.2196433498492792E-3</c:v>
                </c:pt>
                <c:pt idx="636">
                  <c:v>-1.2201393472732894E-3</c:v>
                </c:pt>
                <c:pt idx="637">
                  <c:v>-1.2206353446972996E-3</c:v>
                </c:pt>
                <c:pt idx="638">
                  <c:v>-1.2211313421213099E-3</c:v>
                </c:pt>
                <c:pt idx="639">
                  <c:v>-1.2216273395453201E-3</c:v>
                </c:pt>
                <c:pt idx="640">
                  <c:v>-1.2221233369693312E-3</c:v>
                </c:pt>
                <c:pt idx="641">
                  <c:v>-1.2226193343933415E-3</c:v>
                </c:pt>
                <c:pt idx="642">
                  <c:v>-1.2231153318173517E-3</c:v>
                </c:pt>
                <c:pt idx="643">
                  <c:v>-1.2236113292413619E-3</c:v>
                </c:pt>
                <c:pt idx="644">
                  <c:v>-1.2241073266653722E-3</c:v>
                </c:pt>
                <c:pt idx="645">
                  <c:v>-1.2246033240893824E-3</c:v>
                </c:pt>
                <c:pt idx="646">
                  <c:v>-1.2250993215133926E-3</c:v>
                </c:pt>
                <c:pt idx="647">
                  <c:v>-1.2255953189374029E-3</c:v>
                </c:pt>
                <c:pt idx="648">
                  <c:v>-1.226091316361414E-3</c:v>
                </c:pt>
                <c:pt idx="649">
                  <c:v>-1.2265873137854242E-3</c:v>
                </c:pt>
                <c:pt idx="650">
                  <c:v>-1.2270833112094344E-3</c:v>
                </c:pt>
                <c:pt idx="651">
                  <c:v>-1.2280753060574549E-3</c:v>
                </c:pt>
                <c:pt idx="652">
                  <c:v>-1.2285713034814651E-3</c:v>
                </c:pt>
                <c:pt idx="653">
                  <c:v>-1.2290673009054754E-3</c:v>
                </c:pt>
                <c:pt idx="654">
                  <c:v>-1.2290673009054754E-3</c:v>
                </c:pt>
                <c:pt idx="655">
                  <c:v>-1.2295632983294856E-3</c:v>
                </c:pt>
                <c:pt idx="656">
                  <c:v>-1.2300592957534967E-3</c:v>
                </c:pt>
                <c:pt idx="657">
                  <c:v>-1.2305552931775069E-3</c:v>
                </c:pt>
                <c:pt idx="658">
                  <c:v>-1.2310512906015172E-3</c:v>
                </c:pt>
                <c:pt idx="659">
                  <c:v>-1.2315472880255274E-3</c:v>
                </c:pt>
                <c:pt idx="660">
                  <c:v>-1.2320432854495376E-3</c:v>
                </c:pt>
                <c:pt idx="661">
                  <c:v>-1.2325392828735479E-3</c:v>
                </c:pt>
                <c:pt idx="662">
                  <c:v>-1.2330352802975581E-3</c:v>
                </c:pt>
                <c:pt idx="663">
                  <c:v>-1.2335312777215683E-3</c:v>
                </c:pt>
                <c:pt idx="664">
                  <c:v>-1.2340272751455795E-3</c:v>
                </c:pt>
                <c:pt idx="665">
                  <c:v>-1.2345232725695897E-3</c:v>
                </c:pt>
                <c:pt idx="666">
                  <c:v>-1.2350192699935999E-3</c:v>
                </c:pt>
                <c:pt idx="667">
                  <c:v>-1.2355152674176102E-3</c:v>
                </c:pt>
                <c:pt idx="668">
                  <c:v>-1.2360112648416204E-3</c:v>
                </c:pt>
                <c:pt idx="669">
                  <c:v>-1.2365072622656306E-3</c:v>
                </c:pt>
                <c:pt idx="670">
                  <c:v>-1.2370032596896409E-3</c:v>
                </c:pt>
                <c:pt idx="671">
                  <c:v>-1.2374992571136511E-3</c:v>
                </c:pt>
                <c:pt idx="672">
                  <c:v>-1.2379952545376613E-3</c:v>
                </c:pt>
                <c:pt idx="673">
                  <c:v>-1.2384912519616724E-3</c:v>
                </c:pt>
                <c:pt idx="674">
                  <c:v>-1.2389872493856827E-3</c:v>
                </c:pt>
                <c:pt idx="675">
                  <c:v>-1.2394832468096929E-3</c:v>
                </c:pt>
                <c:pt idx="676">
                  <c:v>-1.2399792442337031E-3</c:v>
                </c:pt>
                <c:pt idx="677">
                  <c:v>-1.2404752416577134E-3</c:v>
                </c:pt>
                <c:pt idx="678">
                  <c:v>-1.2409712390817236E-3</c:v>
                </c:pt>
                <c:pt idx="679">
                  <c:v>-1.2414672365057338E-3</c:v>
                </c:pt>
                <c:pt idx="680">
                  <c:v>-1.2419632339297441E-3</c:v>
                </c:pt>
                <c:pt idx="681">
                  <c:v>-1.2424592313537552E-3</c:v>
                </c:pt>
                <c:pt idx="682">
                  <c:v>-1.2429552287777654E-3</c:v>
                </c:pt>
                <c:pt idx="683">
                  <c:v>-1.2439472236257859E-3</c:v>
                </c:pt>
                <c:pt idx="684">
                  <c:v>-1.2444432210497961E-3</c:v>
                </c:pt>
                <c:pt idx="685">
                  <c:v>-1.2449392184738063E-3</c:v>
                </c:pt>
                <c:pt idx="686">
                  <c:v>-1.2454352158978166E-3</c:v>
                </c:pt>
                <c:pt idx="687">
                  <c:v>-1.2459312133218268E-3</c:v>
                </c:pt>
                <c:pt idx="688">
                  <c:v>-1.2464272107458379E-3</c:v>
                </c:pt>
                <c:pt idx="689">
                  <c:v>-1.2469232081698482E-3</c:v>
                </c:pt>
                <c:pt idx="690">
                  <c:v>-1.2474192055938584E-3</c:v>
                </c:pt>
                <c:pt idx="691">
                  <c:v>-1.2479152030178686E-3</c:v>
                </c:pt>
                <c:pt idx="692">
                  <c:v>-1.2484112004418789E-3</c:v>
                </c:pt>
                <c:pt idx="693">
                  <c:v>-1.2489071978658891E-3</c:v>
                </c:pt>
                <c:pt idx="694">
                  <c:v>-1.2494031952898993E-3</c:v>
                </c:pt>
                <c:pt idx="695">
                  <c:v>-1.2503951901379207E-3</c:v>
                </c:pt>
                <c:pt idx="696">
                  <c:v>-1.2508911875619309E-3</c:v>
                </c:pt>
                <c:pt idx="697">
                  <c:v>-1.2513871849859411E-3</c:v>
                </c:pt>
                <c:pt idx="698">
                  <c:v>-1.2518831824099514E-3</c:v>
                </c:pt>
                <c:pt idx="699">
                  <c:v>-1.2523791798339616E-3</c:v>
                </c:pt>
                <c:pt idx="700">
                  <c:v>-1.2528751772579718E-3</c:v>
                </c:pt>
                <c:pt idx="701">
                  <c:v>-1.2533711746819821E-3</c:v>
                </c:pt>
                <c:pt idx="702">
                  <c:v>-1.2538671721059923E-3</c:v>
                </c:pt>
                <c:pt idx="703">
                  <c:v>-1.2543631695300034E-3</c:v>
                </c:pt>
                <c:pt idx="704">
                  <c:v>-1.2548591669540136E-3</c:v>
                </c:pt>
                <c:pt idx="705">
                  <c:v>-1.2553551643780239E-3</c:v>
                </c:pt>
                <c:pt idx="706">
                  <c:v>-1.2558511618020341E-3</c:v>
                </c:pt>
                <c:pt idx="707">
                  <c:v>-1.2563471592260443E-3</c:v>
                </c:pt>
                <c:pt idx="708">
                  <c:v>-1.2568431566500546E-3</c:v>
                </c:pt>
                <c:pt idx="709">
                  <c:v>-1.2573391540740648E-3</c:v>
                </c:pt>
                <c:pt idx="710">
                  <c:v>-1.2578351514980751E-3</c:v>
                </c:pt>
                <c:pt idx="711">
                  <c:v>-1.2583311489220862E-3</c:v>
                </c:pt>
                <c:pt idx="712">
                  <c:v>-1.2588271463460964E-3</c:v>
                </c:pt>
                <c:pt idx="713">
                  <c:v>-1.2593231437701066E-3</c:v>
                </c:pt>
                <c:pt idx="714">
                  <c:v>-1.2598191411941169E-3</c:v>
                </c:pt>
                <c:pt idx="715">
                  <c:v>-1.2603151386181271E-3</c:v>
                </c:pt>
                <c:pt idx="716">
                  <c:v>-1.2608111360421373E-3</c:v>
                </c:pt>
                <c:pt idx="717">
                  <c:v>-1.2613071334661476E-3</c:v>
                </c:pt>
                <c:pt idx="718">
                  <c:v>-1.2618031308901578E-3</c:v>
                </c:pt>
                <c:pt idx="719">
                  <c:v>-1.2632911231621894E-3</c:v>
                </c:pt>
                <c:pt idx="720">
                  <c:v>-1.2637871205861996E-3</c:v>
                </c:pt>
                <c:pt idx="721">
                  <c:v>-1.2642831180102098E-3</c:v>
                </c:pt>
                <c:pt idx="722">
                  <c:v>-1.2647791154342201E-3</c:v>
                </c:pt>
                <c:pt idx="723">
                  <c:v>-1.2652751128582303E-3</c:v>
                </c:pt>
                <c:pt idx="724">
                  <c:v>-1.2657711102822405E-3</c:v>
                </c:pt>
                <c:pt idx="725">
                  <c:v>-1.2662671077062516E-3</c:v>
                </c:pt>
                <c:pt idx="726">
                  <c:v>-1.2667631051302619E-3</c:v>
                </c:pt>
                <c:pt idx="727">
                  <c:v>-1.2672591025542721E-3</c:v>
                </c:pt>
                <c:pt idx="728">
                  <c:v>-1.2677550999782823E-3</c:v>
                </c:pt>
                <c:pt idx="729">
                  <c:v>-1.2682510974022926E-3</c:v>
                </c:pt>
                <c:pt idx="730">
                  <c:v>-1.2687470948263028E-3</c:v>
                </c:pt>
                <c:pt idx="731">
                  <c:v>-1.2692430922503131E-3</c:v>
                </c:pt>
                <c:pt idx="732">
                  <c:v>-1.2697390896743233E-3</c:v>
                </c:pt>
                <c:pt idx="733">
                  <c:v>-1.2702350870983344E-3</c:v>
                </c:pt>
                <c:pt idx="734">
                  <c:v>-1.2707310845223446E-3</c:v>
                </c:pt>
                <c:pt idx="735">
                  <c:v>-1.2712270819463549E-3</c:v>
                </c:pt>
                <c:pt idx="736">
                  <c:v>-1.2717230793703651E-3</c:v>
                </c:pt>
                <c:pt idx="737">
                  <c:v>-1.2722190767943753E-3</c:v>
                </c:pt>
                <c:pt idx="738">
                  <c:v>-1.2727150742183856E-3</c:v>
                </c:pt>
                <c:pt idx="739">
                  <c:v>-1.2732110716423958E-3</c:v>
                </c:pt>
                <c:pt idx="740">
                  <c:v>-1.273707069066406E-3</c:v>
                </c:pt>
                <c:pt idx="741">
                  <c:v>-1.2742030664904171E-3</c:v>
                </c:pt>
                <c:pt idx="742">
                  <c:v>-1.2746990639144274E-3</c:v>
                </c:pt>
                <c:pt idx="743">
                  <c:v>-1.2751950613384376E-3</c:v>
                </c:pt>
                <c:pt idx="744">
                  <c:v>-1.2756910587624478E-3</c:v>
                </c:pt>
                <c:pt idx="745">
                  <c:v>-1.2761870561864581E-3</c:v>
                </c:pt>
                <c:pt idx="746">
                  <c:v>-1.2766830536104683E-3</c:v>
                </c:pt>
                <c:pt idx="747">
                  <c:v>-1.2771790510344785E-3</c:v>
                </c:pt>
                <c:pt idx="748">
                  <c:v>-1.2776750484584888E-3</c:v>
                </c:pt>
                <c:pt idx="749">
                  <c:v>-1.2781710458824999E-3</c:v>
                </c:pt>
                <c:pt idx="750">
                  <c:v>-1.2786670433065101E-3</c:v>
                </c:pt>
                <c:pt idx="751">
                  <c:v>-1.2791630407305203E-3</c:v>
                </c:pt>
                <c:pt idx="752">
                  <c:v>-1.2796590381545306E-3</c:v>
                </c:pt>
                <c:pt idx="753">
                  <c:v>-1.2801550355785408E-3</c:v>
                </c:pt>
                <c:pt idx="754">
                  <c:v>-1.2806510330025511E-3</c:v>
                </c:pt>
                <c:pt idx="755">
                  <c:v>-1.2811470304265613E-3</c:v>
                </c:pt>
                <c:pt idx="756">
                  <c:v>-1.2816430278505715E-3</c:v>
                </c:pt>
                <c:pt idx="757">
                  <c:v>-1.2821390252745818E-3</c:v>
                </c:pt>
                <c:pt idx="758">
                  <c:v>-1.2826350226985929E-3</c:v>
                </c:pt>
                <c:pt idx="759">
                  <c:v>-1.2836270175466133E-3</c:v>
                </c:pt>
                <c:pt idx="760">
                  <c:v>-1.2841230149706236E-3</c:v>
                </c:pt>
                <c:pt idx="761">
                  <c:v>-1.2846190123946338E-3</c:v>
                </c:pt>
                <c:pt idx="762">
                  <c:v>-1.285115009818644E-3</c:v>
                </c:pt>
                <c:pt idx="763">
                  <c:v>-1.2856110072426543E-3</c:v>
                </c:pt>
                <c:pt idx="764">
                  <c:v>-1.2861070046666645E-3</c:v>
                </c:pt>
                <c:pt idx="765">
                  <c:v>-1.2866030020906756E-3</c:v>
                </c:pt>
                <c:pt idx="766">
                  <c:v>-1.2870989995146858E-3</c:v>
                </c:pt>
                <c:pt idx="767">
                  <c:v>-1.2875949969386961E-3</c:v>
                </c:pt>
                <c:pt idx="768">
                  <c:v>-1.2880909943627063E-3</c:v>
                </c:pt>
                <c:pt idx="769">
                  <c:v>-1.2885869917867165E-3</c:v>
                </c:pt>
                <c:pt idx="770">
                  <c:v>-1.2890829892107268E-3</c:v>
                </c:pt>
                <c:pt idx="771">
                  <c:v>-1.2900749840587472E-3</c:v>
                </c:pt>
                <c:pt idx="772">
                  <c:v>-1.2905709814827583E-3</c:v>
                </c:pt>
                <c:pt idx="773">
                  <c:v>-1.2910669789067686E-3</c:v>
                </c:pt>
                <c:pt idx="774">
                  <c:v>-1.2915629763307788E-3</c:v>
                </c:pt>
                <c:pt idx="775">
                  <c:v>-1.2920589737547891E-3</c:v>
                </c:pt>
                <c:pt idx="776">
                  <c:v>-1.2925549711787993E-3</c:v>
                </c:pt>
                <c:pt idx="777">
                  <c:v>-1.2930509686028095E-3</c:v>
                </c:pt>
                <c:pt idx="778">
                  <c:v>-1.2950349582988513E-3</c:v>
                </c:pt>
                <c:pt idx="779">
                  <c:v>-1.2955309557228616E-3</c:v>
                </c:pt>
                <c:pt idx="780">
                  <c:v>-1.2960269531468718E-3</c:v>
                </c:pt>
                <c:pt idx="781">
                  <c:v>-1.296522950570882E-3</c:v>
                </c:pt>
                <c:pt idx="782">
                  <c:v>-1.2975149454189025E-3</c:v>
                </c:pt>
                <c:pt idx="783">
                  <c:v>-1.2980109428429127E-3</c:v>
                </c:pt>
                <c:pt idx="784">
                  <c:v>-1.2985069402669238E-3</c:v>
                </c:pt>
                <c:pt idx="785">
                  <c:v>-1.2990029376909341E-3</c:v>
                </c:pt>
                <c:pt idx="786">
                  <c:v>-1.2994989351149443E-3</c:v>
                </c:pt>
                <c:pt idx="787">
                  <c:v>-1.2999949325389545E-3</c:v>
                </c:pt>
                <c:pt idx="788">
                  <c:v>-1.3004909299629648E-3</c:v>
                </c:pt>
                <c:pt idx="789">
                  <c:v>-1.300986927386975E-3</c:v>
                </c:pt>
                <c:pt idx="790">
                  <c:v>-1.3014829248109852E-3</c:v>
                </c:pt>
                <c:pt idx="791">
                  <c:v>-1.3019789222349955E-3</c:v>
                </c:pt>
                <c:pt idx="792">
                  <c:v>-1.3024749196590066E-3</c:v>
                </c:pt>
                <c:pt idx="793">
                  <c:v>-1.3029709170830168E-3</c:v>
                </c:pt>
                <c:pt idx="794">
                  <c:v>-1.303466914507027E-3</c:v>
                </c:pt>
                <c:pt idx="795">
                  <c:v>-1.3044589093550475E-3</c:v>
                </c:pt>
                <c:pt idx="796">
                  <c:v>-1.305450904203068E-3</c:v>
                </c:pt>
                <c:pt idx="797">
                  <c:v>-1.3059469016270782E-3</c:v>
                </c:pt>
                <c:pt idx="798">
                  <c:v>-1.3069388964750996E-3</c:v>
                </c:pt>
                <c:pt idx="799">
                  <c:v>-1.3074348938991098E-3</c:v>
                </c:pt>
                <c:pt idx="800">
                  <c:v>-1.30793089132312E-3</c:v>
                </c:pt>
                <c:pt idx="801">
                  <c:v>-1.3084268887471303E-3</c:v>
                </c:pt>
                <c:pt idx="802">
                  <c:v>-1.3089228861711405E-3</c:v>
                </c:pt>
                <c:pt idx="803">
                  <c:v>-1.3094188835951507E-3</c:v>
                </c:pt>
                <c:pt idx="804">
                  <c:v>-1.309914881019161E-3</c:v>
                </c:pt>
                <c:pt idx="805">
                  <c:v>-1.3104108784431721E-3</c:v>
                </c:pt>
                <c:pt idx="806">
                  <c:v>-1.3109068758671823E-3</c:v>
                </c:pt>
                <c:pt idx="807">
                  <c:v>-1.3114028732911925E-3</c:v>
                </c:pt>
                <c:pt idx="808">
                  <c:v>-1.312394868139213E-3</c:v>
                </c:pt>
                <c:pt idx="809">
                  <c:v>-1.3128908655632232E-3</c:v>
                </c:pt>
                <c:pt idx="810">
                  <c:v>-1.3133868629872335E-3</c:v>
                </c:pt>
                <c:pt idx="811">
                  <c:v>-1.3138828604112437E-3</c:v>
                </c:pt>
                <c:pt idx="812">
                  <c:v>-1.3143788578352548E-3</c:v>
                </c:pt>
                <c:pt idx="813">
                  <c:v>-1.314874855259265E-3</c:v>
                </c:pt>
                <c:pt idx="814">
                  <c:v>-1.3153708526832753E-3</c:v>
                </c:pt>
                <c:pt idx="815">
                  <c:v>-1.3158668501072855E-3</c:v>
                </c:pt>
                <c:pt idx="816">
                  <c:v>-1.3163628475312958E-3</c:v>
                </c:pt>
                <c:pt idx="817">
                  <c:v>-1.316858844955306E-3</c:v>
                </c:pt>
                <c:pt idx="818">
                  <c:v>-1.3173548423793162E-3</c:v>
                </c:pt>
                <c:pt idx="819">
                  <c:v>-1.3178508398033265E-3</c:v>
                </c:pt>
                <c:pt idx="820">
                  <c:v>-1.3183468372273376E-3</c:v>
                </c:pt>
                <c:pt idx="821">
                  <c:v>-1.3188428346513478E-3</c:v>
                </c:pt>
                <c:pt idx="822">
                  <c:v>-1.319338832075358E-3</c:v>
                </c:pt>
                <c:pt idx="823">
                  <c:v>-1.3198348294993683E-3</c:v>
                </c:pt>
                <c:pt idx="824">
                  <c:v>-1.3203308269233785E-3</c:v>
                </c:pt>
                <c:pt idx="825">
                  <c:v>-1.3208268243473887E-3</c:v>
                </c:pt>
                <c:pt idx="826">
                  <c:v>-1.321322821771399E-3</c:v>
                </c:pt>
                <c:pt idx="827">
                  <c:v>-1.3228108140434305E-3</c:v>
                </c:pt>
                <c:pt idx="828">
                  <c:v>-1.3233068114674408E-3</c:v>
                </c:pt>
                <c:pt idx="829">
                  <c:v>-1.323802808891451E-3</c:v>
                </c:pt>
                <c:pt idx="830">
                  <c:v>-1.3242988063154612E-3</c:v>
                </c:pt>
                <c:pt idx="831">
                  <c:v>-1.3247948037394715E-3</c:v>
                </c:pt>
                <c:pt idx="832">
                  <c:v>-1.3252908011634817E-3</c:v>
                </c:pt>
                <c:pt idx="833">
                  <c:v>-1.3257867985874919E-3</c:v>
                </c:pt>
                <c:pt idx="834">
                  <c:v>-1.3262827960115022E-3</c:v>
                </c:pt>
                <c:pt idx="835">
                  <c:v>-1.3267787934355133E-3</c:v>
                </c:pt>
                <c:pt idx="836">
                  <c:v>-1.3272747908595235E-3</c:v>
                </c:pt>
                <c:pt idx="837">
                  <c:v>-1.3277707882835338E-3</c:v>
                </c:pt>
                <c:pt idx="838">
                  <c:v>-1.328266785707544E-3</c:v>
                </c:pt>
                <c:pt idx="839">
                  <c:v>-1.3287627831315542E-3</c:v>
                </c:pt>
                <c:pt idx="840">
                  <c:v>-1.3292587805555645E-3</c:v>
                </c:pt>
                <c:pt idx="841">
                  <c:v>-1.3297547779795747E-3</c:v>
                </c:pt>
                <c:pt idx="842">
                  <c:v>-1.3302507754035849E-3</c:v>
                </c:pt>
                <c:pt idx="843">
                  <c:v>-1.330746772827596E-3</c:v>
                </c:pt>
                <c:pt idx="844">
                  <c:v>-1.3312427702516063E-3</c:v>
                </c:pt>
                <c:pt idx="845">
                  <c:v>-1.3317387676756165E-3</c:v>
                </c:pt>
                <c:pt idx="846">
                  <c:v>-1.3322347650996267E-3</c:v>
                </c:pt>
                <c:pt idx="847">
                  <c:v>-1.332730762523637E-3</c:v>
                </c:pt>
                <c:pt idx="848">
                  <c:v>-1.3332267599476472E-3</c:v>
                </c:pt>
                <c:pt idx="849">
                  <c:v>-1.3337227573716574E-3</c:v>
                </c:pt>
                <c:pt idx="850">
                  <c:v>-1.3342187547956677E-3</c:v>
                </c:pt>
                <c:pt idx="851">
                  <c:v>-1.335210749643689E-3</c:v>
                </c:pt>
                <c:pt idx="852">
                  <c:v>-1.3357067470676992E-3</c:v>
                </c:pt>
                <c:pt idx="853">
                  <c:v>-1.3386827316117615E-3</c:v>
                </c:pt>
                <c:pt idx="854">
                  <c:v>-1.3391787290357718E-3</c:v>
                </c:pt>
                <c:pt idx="855">
                  <c:v>-1.339674726459782E-3</c:v>
                </c:pt>
                <c:pt idx="856">
                  <c:v>-1.3401707238837922E-3</c:v>
                </c:pt>
                <c:pt idx="857">
                  <c:v>-1.3406667213078025E-3</c:v>
                </c:pt>
                <c:pt idx="858">
                  <c:v>-1.3411627187318127E-3</c:v>
                </c:pt>
                <c:pt idx="859">
                  <c:v>-1.3416587161558229E-3</c:v>
                </c:pt>
                <c:pt idx="860">
                  <c:v>-1.3421547135798332E-3</c:v>
                </c:pt>
                <c:pt idx="861">
                  <c:v>-1.3426507110038443E-3</c:v>
                </c:pt>
                <c:pt idx="862">
                  <c:v>-1.3431467084278545E-3</c:v>
                </c:pt>
                <c:pt idx="863">
                  <c:v>-1.3436427058518647E-3</c:v>
                </c:pt>
                <c:pt idx="864">
                  <c:v>-1.344138703275875E-3</c:v>
                </c:pt>
                <c:pt idx="865">
                  <c:v>-1.3446347006998852E-3</c:v>
                </c:pt>
                <c:pt idx="866">
                  <c:v>-1.3451306981238954E-3</c:v>
                </c:pt>
                <c:pt idx="867">
                  <c:v>-1.3456266955479057E-3</c:v>
                </c:pt>
                <c:pt idx="868">
                  <c:v>-1.3461226929719159E-3</c:v>
                </c:pt>
                <c:pt idx="869">
                  <c:v>-1.346618690395927E-3</c:v>
                </c:pt>
                <c:pt idx="870">
                  <c:v>-1.3476106852439475E-3</c:v>
                </c:pt>
                <c:pt idx="871">
                  <c:v>-1.3481066826679577E-3</c:v>
                </c:pt>
                <c:pt idx="872">
                  <c:v>-1.3486026800919679E-3</c:v>
                </c:pt>
                <c:pt idx="873">
                  <c:v>-1.3490986775159782E-3</c:v>
                </c:pt>
                <c:pt idx="874">
                  <c:v>-1.3495946749399884E-3</c:v>
                </c:pt>
                <c:pt idx="875">
                  <c:v>-1.3500906723639986E-3</c:v>
                </c:pt>
                <c:pt idx="876">
                  <c:v>-1.3505866697880098E-3</c:v>
                </c:pt>
                <c:pt idx="877">
                  <c:v>-1.35108266721202E-3</c:v>
                </c:pt>
                <c:pt idx="878">
                  <c:v>-1.3515786646360302E-3</c:v>
                </c:pt>
                <c:pt idx="879">
                  <c:v>-1.3520746620600405E-3</c:v>
                </c:pt>
                <c:pt idx="880">
                  <c:v>-1.3525706594840507E-3</c:v>
                </c:pt>
                <c:pt idx="881">
                  <c:v>-1.3530666569080609E-3</c:v>
                </c:pt>
                <c:pt idx="882">
                  <c:v>-1.3535626543320712E-3</c:v>
                </c:pt>
                <c:pt idx="883">
                  <c:v>-1.3540586517560814E-3</c:v>
                </c:pt>
                <c:pt idx="884">
                  <c:v>-1.3704265667484226E-3</c:v>
                </c:pt>
                <c:pt idx="885">
                  <c:v>-1.3872904791647749E-3</c:v>
                </c:pt>
                <c:pt idx="886">
                  <c:v>-1.3877864765887852E-3</c:v>
                </c:pt>
                <c:pt idx="887">
                  <c:v>-1.4569781172382281E-3</c:v>
                </c:pt>
                <c:pt idx="888">
                  <c:v>-1.5291457424317324E-3</c:v>
                </c:pt>
                <c:pt idx="889">
                  <c:v>-1.5465056522720941E-3</c:v>
                </c:pt>
                <c:pt idx="890">
                  <c:v>-1.605529345729325E-3</c:v>
                </c:pt>
                <c:pt idx="891">
                  <c:v>-1.6139613019375007E-3</c:v>
                </c:pt>
                <c:pt idx="892">
                  <c:v>-1.6211532645856504E-3</c:v>
                </c:pt>
                <c:pt idx="893">
                  <c:v>-1.6382651757140074E-3</c:v>
                </c:pt>
                <c:pt idx="894">
                  <c:v>-1.6412411602580697E-3</c:v>
                </c:pt>
                <c:pt idx="895">
                  <c:v>-1.6960488756112124E-3</c:v>
                </c:pt>
                <c:pt idx="896">
                  <c:v>-1.7047288305313936E-3</c:v>
                </c:pt>
                <c:pt idx="897">
                  <c:v>-1.782600426101017E-3</c:v>
                </c:pt>
                <c:pt idx="898">
                  <c:v>-1.7835924209490374E-3</c:v>
                </c:pt>
                <c:pt idx="899">
                  <c:v>-1.796488353973307E-3</c:v>
                </c:pt>
                <c:pt idx="900">
                  <c:v>-1.8560080448545473E-3</c:v>
                </c:pt>
                <c:pt idx="901">
                  <c:v>-1.882791905751106E-3</c:v>
                </c:pt>
                <c:pt idx="902">
                  <c:v>-1.891719859383292E-3</c:v>
                </c:pt>
                <c:pt idx="903">
                  <c:v>-1.9423115966323472E-3</c:v>
                </c:pt>
                <c:pt idx="904">
                  <c:v>-1.9661194729848437E-3</c:v>
                </c:pt>
                <c:pt idx="905">
                  <c:v>-2.0305991381061881E-3</c:v>
                </c:pt>
                <c:pt idx="906">
                  <c:v>-2.0499430376425916E-3</c:v>
                </c:pt>
                <c:pt idx="907">
                  <c:v>-2.066806950058943E-3</c:v>
                </c:pt>
                <c:pt idx="908">
                  <c:v>-2.1278146332122149E-3</c:v>
                </c:pt>
                <c:pt idx="909">
                  <c:v>-2.1288066280602353E-3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F6-454C-AADB-F751371FE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4112"/>
        <c:axId val="1"/>
      </c:scatterChart>
      <c:valAx>
        <c:axId val="725424112"/>
        <c:scaling>
          <c:orientation val="minMax"/>
          <c:min val="5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22152886115449"/>
              <c:y val="0.85329467050151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62246489859596E-2"/>
              <c:y val="0.37724613764596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4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48985959438377"/>
          <c:y val="0.92515095792666635"/>
          <c:w val="0.6380655226209048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Lyrae - O-C Diagr.</a:t>
            </a:r>
          </a:p>
        </c:rich>
      </c:tx>
      <c:layout>
        <c:manualLayout>
          <c:xMode val="edge"/>
          <c:yMode val="edge"/>
          <c:x val="0.3781770103849126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3980337345178"/>
          <c:y val="0.14076246334310852"/>
          <c:w val="0.82212377108407353"/>
          <c:h val="0.618768328445747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F-4071-9222-8C3789844A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F-4071-9222-8C3789844A8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CF-4071-9222-8C3789844A8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Active!$K$21:$K$957</c:f>
              <c:numCache>
                <c:formatCode>General</c:formatCode>
                <c:ptCount val="9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CF-4071-9222-8C3789844A8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CF-4071-9222-8C3789844A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CF-4071-9222-8C3789844A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CF-4071-9222-8C3789844A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Active!$O$21:$O$957</c:f>
              <c:numCache>
                <c:formatCode>General</c:formatCode>
                <c:ptCount val="937"/>
                <c:pt idx="0">
                  <c:v>5.186163381244285E-3</c:v>
                </c:pt>
                <c:pt idx="1">
                  <c:v>5.1028358140105482E-3</c:v>
                </c:pt>
                <c:pt idx="2">
                  <c:v>5.1028358140105482E-3</c:v>
                </c:pt>
                <c:pt idx="3">
                  <c:v>4.7080218644983164E-3</c:v>
                </c:pt>
                <c:pt idx="4">
                  <c:v>3.8717702076168795E-3</c:v>
                </c:pt>
                <c:pt idx="5">
                  <c:v>3.854906295200528E-3</c:v>
                </c:pt>
                <c:pt idx="6">
                  <c:v>3.854906295200528E-3</c:v>
                </c:pt>
                <c:pt idx="7">
                  <c:v>3.854906295200528E-3</c:v>
                </c:pt>
                <c:pt idx="8">
                  <c:v>3.8494503235364142E-3</c:v>
                </c:pt>
                <c:pt idx="9">
                  <c:v>3.8494503235364142E-3</c:v>
                </c:pt>
                <c:pt idx="10">
                  <c:v>3.8494503235364142E-3</c:v>
                </c:pt>
                <c:pt idx="11">
                  <c:v>3.8023305682554319E-3</c:v>
                </c:pt>
                <c:pt idx="12">
                  <c:v>3.8023305682554319E-3</c:v>
                </c:pt>
                <c:pt idx="13">
                  <c:v>3.7770346996309043E-3</c:v>
                </c:pt>
                <c:pt idx="14">
                  <c:v>3.7715787279667904E-3</c:v>
                </c:pt>
                <c:pt idx="15">
                  <c:v>3.7606667846385631E-3</c:v>
                </c:pt>
                <c:pt idx="16">
                  <c:v>3.7581867975185115E-3</c:v>
                </c:pt>
                <c:pt idx="17">
                  <c:v>3.5101880855133404E-3</c:v>
                </c:pt>
                <c:pt idx="18">
                  <c:v>3.5047321138492269E-3</c:v>
                </c:pt>
                <c:pt idx="19">
                  <c:v>3.2706213297163454E-3</c:v>
                </c:pt>
                <c:pt idx="20">
                  <c:v>3.2706213297163454E-3</c:v>
                </c:pt>
                <c:pt idx="21">
                  <c:v>3.2706213297163454E-3</c:v>
                </c:pt>
                <c:pt idx="22">
                  <c:v>3.0955342390406948E-3</c:v>
                </c:pt>
                <c:pt idx="23">
                  <c:v>2.9750068650061818E-3</c:v>
                </c:pt>
                <c:pt idx="24">
                  <c:v>2.9750068650061818E-3</c:v>
                </c:pt>
                <c:pt idx="25">
                  <c:v>2.9531829783497267E-3</c:v>
                </c:pt>
                <c:pt idx="26">
                  <c:v>2.9531829783497267E-3</c:v>
                </c:pt>
                <c:pt idx="27">
                  <c:v>2.9531829783497267E-3</c:v>
                </c:pt>
                <c:pt idx="28">
                  <c:v>2.9531829783497267E-3</c:v>
                </c:pt>
                <c:pt idx="29">
                  <c:v>2.9531829783497267E-3</c:v>
                </c:pt>
                <c:pt idx="30">
                  <c:v>2.9283831071492093E-3</c:v>
                </c:pt>
                <c:pt idx="31">
                  <c:v>2.7939678052424067E-3</c:v>
                </c:pt>
                <c:pt idx="32">
                  <c:v>2.7830558619141793E-3</c:v>
                </c:pt>
                <c:pt idx="33">
                  <c:v>2.7805758747941277E-3</c:v>
                </c:pt>
                <c:pt idx="34">
                  <c:v>2.7106402380086695E-3</c:v>
                </c:pt>
                <c:pt idx="35">
                  <c:v>2.6942723230163283E-3</c:v>
                </c:pt>
                <c:pt idx="36">
                  <c:v>2.6942723230163283E-3</c:v>
                </c:pt>
                <c:pt idx="37">
                  <c:v>2.6942723230163283E-3</c:v>
                </c:pt>
                <c:pt idx="38">
                  <c:v>2.6942723230163283E-3</c:v>
                </c:pt>
                <c:pt idx="39">
                  <c:v>2.6803843951440386E-3</c:v>
                </c:pt>
                <c:pt idx="40">
                  <c:v>2.6213607016868077E-3</c:v>
                </c:pt>
                <c:pt idx="41">
                  <c:v>2.6154087325986836E-3</c:v>
                </c:pt>
                <c:pt idx="42">
                  <c:v>2.6154087325986836E-3</c:v>
                </c:pt>
                <c:pt idx="43">
                  <c:v>2.6134247429026427E-3</c:v>
                </c:pt>
                <c:pt idx="44">
                  <c:v>2.6044967892704563E-3</c:v>
                </c:pt>
                <c:pt idx="45">
                  <c:v>2.5995368150303531E-3</c:v>
                </c:pt>
                <c:pt idx="46">
                  <c:v>2.5945768407902494E-3</c:v>
                </c:pt>
                <c:pt idx="47">
                  <c:v>2.5940808433662392E-3</c:v>
                </c:pt>
                <c:pt idx="48">
                  <c:v>2.5940808433662392E-3</c:v>
                </c:pt>
                <c:pt idx="49">
                  <c:v>2.5935848459422289E-3</c:v>
                </c:pt>
                <c:pt idx="50">
                  <c:v>2.5514250649013499E-3</c:v>
                </c:pt>
                <c:pt idx="51">
                  <c:v>2.5410091189971323E-3</c:v>
                </c:pt>
                <c:pt idx="52">
                  <c:v>2.5375371370290603E-3</c:v>
                </c:pt>
                <c:pt idx="53">
                  <c:v>2.5375371370290603E-3</c:v>
                </c:pt>
                <c:pt idx="54">
                  <c:v>2.5350571499090082E-3</c:v>
                </c:pt>
                <c:pt idx="55">
                  <c:v>2.5320811653649464E-3</c:v>
                </c:pt>
                <c:pt idx="56">
                  <c:v>2.5132332632525536E-3</c:v>
                </c:pt>
                <c:pt idx="57">
                  <c:v>2.5132332632525536E-3</c:v>
                </c:pt>
                <c:pt idx="58">
                  <c:v>2.5132332632525536E-3</c:v>
                </c:pt>
                <c:pt idx="59">
                  <c:v>2.5077772915884397E-3</c:v>
                </c:pt>
                <c:pt idx="60">
                  <c:v>2.4512335852512608E-3</c:v>
                </c:pt>
                <c:pt idx="61">
                  <c:v>2.4467696084351674E-3</c:v>
                </c:pt>
                <c:pt idx="62">
                  <c:v>2.3693940102895543E-3</c:v>
                </c:pt>
                <c:pt idx="63">
                  <c:v>2.3679060180175232E-3</c:v>
                </c:pt>
                <c:pt idx="64">
                  <c:v>2.3599700592333577E-3</c:v>
                </c:pt>
                <c:pt idx="65">
                  <c:v>2.2880504327518585E-3</c:v>
                </c:pt>
                <c:pt idx="66">
                  <c:v>2.2548186053431654E-3</c:v>
                </c:pt>
                <c:pt idx="67">
                  <c:v>2.236962698078793E-3</c:v>
                </c:pt>
                <c:pt idx="68">
                  <c:v>2.2037308706701004E-3</c:v>
                </c:pt>
                <c:pt idx="69">
                  <c:v>2.2027388758220794E-3</c:v>
                </c:pt>
                <c:pt idx="70">
                  <c:v>2.1933149247658828E-3</c:v>
                </c:pt>
                <c:pt idx="71">
                  <c:v>2.1933149247658828E-3</c:v>
                </c:pt>
                <c:pt idx="72">
                  <c:v>2.1933149247658828E-3</c:v>
                </c:pt>
                <c:pt idx="73">
                  <c:v>2.1876109543897638E-3</c:v>
                </c:pt>
                <c:pt idx="74">
                  <c:v>2.1848829685577071E-3</c:v>
                </c:pt>
                <c:pt idx="75">
                  <c:v>2.1824029814376555E-3</c:v>
                </c:pt>
                <c:pt idx="76">
                  <c:v>2.1814109865896346E-3</c:v>
                </c:pt>
                <c:pt idx="77">
                  <c:v>2.1794269968935932E-3</c:v>
                </c:pt>
                <c:pt idx="78">
                  <c:v>2.1794269968935932E-3</c:v>
                </c:pt>
                <c:pt idx="79">
                  <c:v>2.1372672158527142E-3</c:v>
                </c:pt>
                <c:pt idx="80">
                  <c:v>2.1199073060123525E-3</c:v>
                </c:pt>
                <c:pt idx="81">
                  <c:v>2.1199073060123525E-3</c:v>
                </c:pt>
                <c:pt idx="82">
                  <c:v>2.1179233163163111E-3</c:v>
                </c:pt>
                <c:pt idx="83">
                  <c:v>2.1124673446521972E-3</c:v>
                </c:pt>
                <c:pt idx="84">
                  <c:v>2.1015554013239695E-3</c:v>
                </c:pt>
                <c:pt idx="85">
                  <c:v>2.0822115017875664E-3</c:v>
                </c:pt>
                <c:pt idx="86">
                  <c:v>2.0365797387786148E-3</c:v>
                </c:pt>
                <c:pt idx="87">
                  <c:v>2.0207078212102839E-3</c:v>
                </c:pt>
                <c:pt idx="88">
                  <c:v>2.017731836666222E-3</c:v>
                </c:pt>
                <c:pt idx="89">
                  <c:v>2.017731836666222E-3</c:v>
                </c:pt>
                <c:pt idx="90">
                  <c:v>2.0152518495461704E-3</c:v>
                </c:pt>
                <c:pt idx="91">
                  <c:v>2.0147558521221597E-3</c:v>
                </c:pt>
                <c:pt idx="92">
                  <c:v>2.0122758650021081E-3</c:v>
                </c:pt>
                <c:pt idx="93">
                  <c:v>2.0088038830340356E-3</c:v>
                </c:pt>
                <c:pt idx="94">
                  <c:v>1.9532521715448776E-3</c:v>
                </c:pt>
                <c:pt idx="95">
                  <c:v>1.9453162127607121E-3</c:v>
                </c:pt>
                <c:pt idx="96">
                  <c:v>1.9339082720084741E-3</c:v>
                </c:pt>
                <c:pt idx="97">
                  <c:v>1.9319242823124328E-3</c:v>
                </c:pt>
                <c:pt idx="98">
                  <c:v>1.923492326104257E-3</c:v>
                </c:pt>
                <c:pt idx="99">
                  <c:v>1.9205163415601948E-3</c:v>
                </c:pt>
                <c:pt idx="100">
                  <c:v>1.8867885167274917E-3</c:v>
                </c:pt>
                <c:pt idx="101">
                  <c:v>1.8783565605193157E-3</c:v>
                </c:pt>
                <c:pt idx="102">
                  <c:v>1.8729005888552023E-3</c:v>
                </c:pt>
                <c:pt idx="103">
                  <c:v>1.8704206017351504E-3</c:v>
                </c:pt>
                <c:pt idx="104">
                  <c:v>1.8644686326470263E-3</c:v>
                </c:pt>
                <c:pt idx="105">
                  <c:v>1.8644686326470263E-3</c:v>
                </c:pt>
                <c:pt idx="106">
                  <c:v>1.8637246365110108E-3</c:v>
                </c:pt>
                <c:pt idx="107">
                  <c:v>1.860996650678954E-3</c:v>
                </c:pt>
                <c:pt idx="108">
                  <c:v>1.8565326738628608E-3</c:v>
                </c:pt>
                <c:pt idx="109">
                  <c:v>1.8535566893187988E-3</c:v>
                </c:pt>
                <c:pt idx="110">
                  <c:v>1.8476047202306747E-3</c:v>
                </c:pt>
                <c:pt idx="111">
                  <c:v>1.8446287356866126E-3</c:v>
                </c:pt>
                <c:pt idx="112">
                  <c:v>1.7890770241974544E-3</c:v>
                </c:pt>
                <c:pt idx="113">
                  <c:v>1.787093034501413E-3</c:v>
                </c:pt>
                <c:pt idx="114">
                  <c:v>1.7861010396533923E-3</c:v>
                </c:pt>
                <c:pt idx="115">
                  <c:v>1.7811410654132889E-3</c:v>
                </c:pt>
                <c:pt idx="116">
                  <c:v>1.7801490705652682E-3</c:v>
                </c:pt>
                <c:pt idx="117">
                  <c:v>1.775685093749175E-3</c:v>
                </c:pt>
                <c:pt idx="118">
                  <c:v>1.7722131117811027E-3</c:v>
                </c:pt>
                <c:pt idx="119">
                  <c:v>1.7702291220850614E-3</c:v>
                </c:pt>
                <c:pt idx="120">
                  <c:v>1.7583251839088131E-3</c:v>
                </c:pt>
                <c:pt idx="121">
                  <c:v>1.7161654028679341E-3</c:v>
                </c:pt>
                <c:pt idx="122">
                  <c:v>1.7161654028679341E-3</c:v>
                </c:pt>
                <c:pt idx="123">
                  <c:v>1.7117014260518411E-3</c:v>
                </c:pt>
                <c:pt idx="124">
                  <c:v>1.7052534595397065E-3</c:v>
                </c:pt>
                <c:pt idx="125">
                  <c:v>1.7037654672676756E-3</c:v>
                </c:pt>
                <c:pt idx="126">
                  <c:v>1.6968215033315308E-3</c:v>
                </c:pt>
                <c:pt idx="127">
                  <c:v>1.6968215033315308E-3</c:v>
                </c:pt>
                <c:pt idx="128">
                  <c:v>1.6913655316674169E-3</c:v>
                </c:pt>
                <c:pt idx="129">
                  <c:v>1.6883895471233549E-3</c:v>
                </c:pt>
                <c:pt idx="130">
                  <c:v>1.6382938072983105E-3</c:v>
                </c:pt>
                <c:pt idx="131">
                  <c:v>1.6244058794260209E-3</c:v>
                </c:pt>
                <c:pt idx="132">
                  <c:v>1.6244058794260209E-3</c:v>
                </c:pt>
                <c:pt idx="133">
                  <c:v>1.6134939360977934E-3</c:v>
                </c:pt>
                <c:pt idx="134">
                  <c:v>1.5415743096162937E-3</c:v>
                </c:pt>
                <c:pt idx="135">
                  <c:v>1.537606330224211E-3</c:v>
                </c:pt>
                <c:pt idx="136">
                  <c:v>1.5351263431041594E-3</c:v>
                </c:pt>
                <c:pt idx="137">
                  <c:v>1.5351263431041594E-3</c:v>
                </c:pt>
                <c:pt idx="138">
                  <c:v>1.5137984538717145E-3</c:v>
                </c:pt>
                <c:pt idx="139">
                  <c:v>1.5058624950875493E-3</c:v>
                </c:pt>
                <c:pt idx="140">
                  <c:v>1.3625192395485604E-3</c:v>
                </c:pt>
                <c:pt idx="141">
                  <c:v>1.3600392524285086E-3</c:v>
                </c:pt>
                <c:pt idx="142">
                  <c:v>1.3570632678844465E-3</c:v>
                </c:pt>
                <c:pt idx="143">
                  <c:v>1.3525992910683536E-3</c:v>
                </c:pt>
                <c:pt idx="144">
                  <c:v>1.3491273091002811E-3</c:v>
                </c:pt>
                <c:pt idx="145">
                  <c:v>1.2871276310989885E-3</c:v>
                </c:pt>
                <c:pt idx="146">
                  <c:v>1.2801836671628437E-3</c:v>
                </c:pt>
                <c:pt idx="147">
                  <c:v>1.2747276954987298E-3</c:v>
                </c:pt>
                <c:pt idx="148">
                  <c:v>1.2747276954987298E-3</c:v>
                </c:pt>
                <c:pt idx="149">
                  <c:v>1.2737357006507091E-3</c:v>
                </c:pt>
                <c:pt idx="150">
                  <c:v>1.2692717238346161E-3</c:v>
                </c:pt>
                <c:pt idx="151">
                  <c:v>1.2692717238346161E-3</c:v>
                </c:pt>
                <c:pt idx="152">
                  <c:v>1.2206639762816025E-3</c:v>
                </c:pt>
                <c:pt idx="153">
                  <c:v>1.2077680432573338E-3</c:v>
                </c:pt>
                <c:pt idx="154">
                  <c:v>1.2067760484093131E-3</c:v>
                </c:pt>
                <c:pt idx="155">
                  <c:v>1.2067760484093131E-3</c:v>
                </c:pt>
                <c:pt idx="156">
                  <c:v>1.1938801153850442E-3</c:v>
                </c:pt>
                <c:pt idx="157">
                  <c:v>1.1938801153850442E-3</c:v>
                </c:pt>
                <c:pt idx="158">
                  <c:v>1.1938801153850442E-3</c:v>
                </c:pt>
                <c:pt idx="159">
                  <c:v>1.1204724966315137E-3</c:v>
                </c:pt>
                <c:pt idx="160">
                  <c:v>1.1100565507272963E-3</c:v>
                </c:pt>
                <c:pt idx="161">
                  <c:v>1.1090645558792757E-3</c:v>
                </c:pt>
                <c:pt idx="162">
                  <c:v>1.0450808881819417E-3</c:v>
                </c:pt>
                <c:pt idx="163">
                  <c:v>1.0371449293977762E-3</c:v>
                </c:pt>
                <c:pt idx="164">
                  <c:v>9.5133737504398698E-4</c:v>
                </c:pt>
                <c:pt idx="165">
                  <c:v>9.5133737504398698E-4</c:v>
                </c:pt>
                <c:pt idx="166">
                  <c:v>9.4588140337987332E-4</c:v>
                </c:pt>
                <c:pt idx="167">
                  <c:v>9.3695344974768714E-4</c:v>
                </c:pt>
                <c:pt idx="168">
                  <c:v>9.3645745232367669E-4</c:v>
                </c:pt>
                <c:pt idx="169">
                  <c:v>9.3496946005164577E-4</c:v>
                </c:pt>
                <c:pt idx="170">
                  <c:v>8.8189773568253917E-4</c:v>
                </c:pt>
                <c:pt idx="171">
                  <c:v>8.511458953938979E-4</c:v>
                </c:pt>
                <c:pt idx="172">
                  <c:v>8.3428198297754645E-4</c:v>
                </c:pt>
                <c:pt idx="173">
                  <c:v>8.0105015556885357E-4</c:v>
                </c:pt>
                <c:pt idx="174">
                  <c:v>7.8418624315250169E-4</c:v>
                </c:pt>
                <c:pt idx="175">
                  <c:v>7.8418624315250169E-4</c:v>
                </c:pt>
                <c:pt idx="176">
                  <c:v>7.8418624315250169E-4</c:v>
                </c:pt>
                <c:pt idx="177">
                  <c:v>7.8418624315250169E-4</c:v>
                </c:pt>
                <c:pt idx="178">
                  <c:v>7.8418624315250169E-4</c:v>
                </c:pt>
                <c:pt idx="179">
                  <c:v>7.8369024572849146E-4</c:v>
                </c:pt>
                <c:pt idx="180">
                  <c:v>7.7277830240026412E-4</c:v>
                </c:pt>
                <c:pt idx="181">
                  <c:v>7.6980231785620185E-4</c:v>
                </c:pt>
                <c:pt idx="182">
                  <c:v>7.6781832816016048E-4</c:v>
                </c:pt>
                <c:pt idx="183">
                  <c:v>7.6781832816016048E-4</c:v>
                </c:pt>
                <c:pt idx="184">
                  <c:v>7.311145187833953E-4</c:v>
                </c:pt>
                <c:pt idx="185">
                  <c:v>7.1474660379105409E-4</c:v>
                </c:pt>
                <c:pt idx="186">
                  <c:v>7.1474660379105409E-4</c:v>
                </c:pt>
                <c:pt idx="187">
                  <c:v>7.0333866303881609E-4</c:v>
                </c:pt>
                <c:pt idx="188">
                  <c:v>7.0085867591876449E-4</c:v>
                </c:pt>
                <c:pt idx="189">
                  <c:v>6.9441070940663013E-4</c:v>
                </c:pt>
                <c:pt idx="190">
                  <c:v>6.3389902367736806E-4</c:v>
                </c:pt>
                <c:pt idx="191">
                  <c:v>6.2546706746919234E-4</c:v>
                </c:pt>
                <c:pt idx="192">
                  <c:v>6.2001109580507889E-4</c:v>
                </c:pt>
                <c:pt idx="193">
                  <c:v>6.1157913959690273E-4</c:v>
                </c:pt>
                <c:pt idx="194">
                  <c:v>6.0810715762883065E-4</c:v>
                </c:pt>
                <c:pt idx="195">
                  <c:v>5.4114750538743423E-4</c:v>
                </c:pt>
                <c:pt idx="196">
                  <c:v>4.612919201217691E-4</c:v>
                </c:pt>
                <c:pt idx="197">
                  <c:v>4.4690799482546926E-4</c:v>
                </c:pt>
                <c:pt idx="198">
                  <c:v>3.7498836834396962E-4</c:v>
                </c:pt>
                <c:pt idx="199">
                  <c:v>3.7250838122391801E-4</c:v>
                </c:pt>
                <c:pt idx="200">
                  <c:v>3.6606041471178366E-4</c:v>
                </c:pt>
                <c:pt idx="201">
                  <c:v>3.6060444304766978E-4</c:v>
                </c:pt>
                <c:pt idx="202">
                  <c:v>3.5862045335162841E-4</c:v>
                </c:pt>
                <c:pt idx="203">
                  <c:v>3.0554872898252202E-4</c:v>
                </c:pt>
                <c:pt idx="204">
                  <c:v>3.0554872898252202E-4</c:v>
                </c:pt>
                <c:pt idx="205">
                  <c:v>2.6884491960575685E-4</c:v>
                </c:pt>
                <c:pt idx="206">
                  <c:v>2.1924517720472254E-4</c:v>
                </c:pt>
                <c:pt idx="207">
                  <c:v>2.1924517720472254E-4</c:v>
                </c:pt>
                <c:pt idx="208">
                  <c:v>2.1924517720472254E-4</c:v>
                </c:pt>
                <c:pt idx="209">
                  <c:v>2.1924517720472254E-4</c:v>
                </c:pt>
                <c:pt idx="210">
                  <c:v>2.0535724933243293E-4</c:v>
                </c:pt>
                <c:pt idx="211">
                  <c:v>1.9990127766831905E-4</c:v>
                </c:pt>
                <c:pt idx="212">
                  <c:v>1.9692529312425721E-4</c:v>
                </c:pt>
                <c:pt idx="213">
                  <c:v>1.9692529312425721E-4</c:v>
                </c:pt>
                <c:pt idx="214">
                  <c:v>1.9692529312425721E-4</c:v>
                </c:pt>
                <c:pt idx="215">
                  <c:v>1.2946964345885055E-4</c:v>
                </c:pt>
                <c:pt idx="216">
                  <c:v>1.2153368467468506E-4</c:v>
                </c:pt>
                <c:pt idx="217">
                  <c:v>1.2153368467468506E-4</c:v>
                </c:pt>
                <c:pt idx="218">
                  <c:v>1.1905369755463345E-4</c:v>
                </c:pt>
                <c:pt idx="219">
                  <c:v>1.1905369755463345E-4</c:v>
                </c:pt>
                <c:pt idx="220">
                  <c:v>1.1905369755463345E-4</c:v>
                </c:pt>
                <c:pt idx="221">
                  <c:v>1.1905369755463345E-4</c:v>
                </c:pt>
                <c:pt idx="222">
                  <c:v>1.1607771301057161E-4</c:v>
                </c:pt>
                <c:pt idx="223">
                  <c:v>1.1607771301057161E-4</c:v>
                </c:pt>
                <c:pt idx="224">
                  <c:v>1.1607771301057161E-4</c:v>
                </c:pt>
                <c:pt idx="225">
                  <c:v>1.1607771301057161E-4</c:v>
                </c:pt>
                <c:pt idx="226">
                  <c:v>4.316609168105107E-5</c:v>
                </c:pt>
                <c:pt idx="227">
                  <c:v>4.0190107136989228E-5</c:v>
                </c:pt>
                <c:pt idx="228">
                  <c:v>3.8206117440947856E-5</c:v>
                </c:pt>
                <c:pt idx="229">
                  <c:v>1.638223078449276E-5</c:v>
                </c:pt>
                <c:pt idx="230">
                  <c:v>1.638223078449276E-5</c:v>
                </c:pt>
                <c:pt idx="231">
                  <c:v>1.638223078449276E-5</c:v>
                </c:pt>
                <c:pt idx="232">
                  <c:v>-4.8097434336851624E-5</c:v>
                </c:pt>
                <c:pt idx="233">
                  <c:v>-4.8345433048856742E-5</c:v>
                </c:pt>
                <c:pt idx="234">
                  <c:v>-5.7025387969038017E-5</c:v>
                </c:pt>
                <c:pt idx="235">
                  <c:v>-6.992132099330672E-5</c:v>
                </c:pt>
                <c:pt idx="236">
                  <c:v>-1.1753707369829966E-4</c:v>
                </c:pt>
                <c:pt idx="237">
                  <c:v>-1.3985695777876499E-4</c:v>
                </c:pt>
                <c:pt idx="238">
                  <c:v>-1.4531292944287887E-4</c:v>
                </c:pt>
                <c:pt idx="239">
                  <c:v>-1.4630492429089934E-4</c:v>
                </c:pt>
                <c:pt idx="240">
                  <c:v>-1.562248727711062E-4</c:v>
                </c:pt>
                <c:pt idx="241">
                  <c:v>-1.8747271048375792E-4</c:v>
                </c:pt>
                <c:pt idx="242">
                  <c:v>-2.1574456365234737E-4</c:v>
                </c:pt>
                <c:pt idx="243">
                  <c:v>-2.1896854690841433E-4</c:v>
                </c:pt>
                <c:pt idx="244">
                  <c:v>-2.2616050955656447E-4</c:v>
                </c:pt>
                <c:pt idx="245">
                  <c:v>-2.266565069805747E-4</c:v>
                </c:pt>
                <c:pt idx="246">
                  <c:v>-2.2715250440458494E-4</c:v>
                </c:pt>
                <c:pt idx="247">
                  <c:v>-2.8468820558978473E-4</c:v>
                </c:pt>
                <c:pt idx="248">
                  <c:v>-3.075040870942603E-4</c:v>
                </c:pt>
                <c:pt idx="249">
                  <c:v>-3.6627978183948612E-4</c:v>
                </c:pt>
                <c:pt idx="250">
                  <c:v>-3.6900776767154284E-4</c:v>
                </c:pt>
                <c:pt idx="251">
                  <c:v>-3.7099175736758421E-4</c:v>
                </c:pt>
                <c:pt idx="252">
                  <c:v>-3.7446373933565672E-4</c:v>
                </c:pt>
                <c:pt idx="253">
                  <c:v>-4.3894340445700111E-4</c:v>
                </c:pt>
                <c:pt idx="254">
                  <c:v>-4.468793632411666E-4</c:v>
                </c:pt>
                <c:pt idx="255">
                  <c:v>-4.6076729111345621E-4</c:v>
                </c:pt>
                <c:pt idx="256">
                  <c:v>-5.3814288925906929E-4</c:v>
                </c:pt>
                <c:pt idx="257">
                  <c:v>-5.520308171313589E-4</c:v>
                </c:pt>
                <c:pt idx="258">
                  <c:v>-5.5451080425141094E-4</c:v>
                </c:pt>
                <c:pt idx="259">
                  <c:v>-5.6195076561156576E-4</c:v>
                </c:pt>
                <c:pt idx="260">
                  <c:v>-5.6195076561156576E-4</c:v>
                </c:pt>
                <c:pt idx="261">
                  <c:v>-6.2990241270098266E-4</c:v>
                </c:pt>
                <c:pt idx="262">
                  <c:v>-6.2990241270098266E-4</c:v>
                </c:pt>
                <c:pt idx="263">
                  <c:v>-6.581742658695721E-4</c:v>
                </c:pt>
                <c:pt idx="264">
                  <c:v>-7.0331003145451343E-4</c:v>
                </c:pt>
                <c:pt idx="265">
                  <c:v>-7.0579001857456504E-4</c:v>
                </c:pt>
                <c:pt idx="266">
                  <c:v>-7.0876600311862688E-4</c:v>
                </c:pt>
                <c:pt idx="267">
                  <c:v>-7.1670196190279237E-4</c:v>
                </c:pt>
                <c:pt idx="268">
                  <c:v>-7.2166193614289602E-4</c:v>
                </c:pt>
                <c:pt idx="269">
                  <c:v>-7.2265393099091649E-4</c:v>
                </c:pt>
                <c:pt idx="270">
                  <c:v>-7.3554986401518562E-4</c:v>
                </c:pt>
                <c:pt idx="271">
                  <c:v>-7.3802985113523723E-4</c:v>
                </c:pt>
                <c:pt idx="272">
                  <c:v>-7.975495420164784E-4</c:v>
                </c:pt>
                <c:pt idx="273">
                  <c:v>-8.5582923933769355E-4</c:v>
                </c:pt>
                <c:pt idx="274">
                  <c:v>-8.7294115046605012E-4</c:v>
                </c:pt>
                <c:pt idx="275">
                  <c:v>-8.9178905257844337E-4</c:v>
                </c:pt>
                <c:pt idx="276">
                  <c:v>-8.9674902681854659E-4</c:v>
                </c:pt>
                <c:pt idx="277">
                  <c:v>-9.1609292635495007E-4</c:v>
                </c:pt>
                <c:pt idx="278">
                  <c:v>-9.4287678725150838E-4</c:v>
                </c:pt>
                <c:pt idx="279">
                  <c:v>-9.4535677437155999E-4</c:v>
                </c:pt>
                <c:pt idx="280">
                  <c:v>-9.5626871769978776E-4</c:v>
                </c:pt>
                <c:pt idx="281">
                  <c:v>-1.0296763364533181E-3</c:v>
                </c:pt>
                <c:pt idx="282">
                  <c:v>-1.0301723338773283E-3</c:v>
                </c:pt>
                <c:pt idx="283">
                  <c:v>-1.030668331301339E-3</c:v>
                </c:pt>
                <c:pt idx="284">
                  <c:v>-1.0311643287253492E-3</c:v>
                </c:pt>
                <c:pt idx="285">
                  <c:v>-1.0316603261493595E-3</c:v>
                </c:pt>
                <c:pt idx="286">
                  <c:v>-1.0321563235733697E-3</c:v>
                </c:pt>
                <c:pt idx="287">
                  <c:v>-1.0326523209973804E-3</c:v>
                </c:pt>
                <c:pt idx="288">
                  <c:v>-1.0331483184213906E-3</c:v>
                </c:pt>
                <c:pt idx="289">
                  <c:v>-1.0336443158454008E-3</c:v>
                </c:pt>
                <c:pt idx="290">
                  <c:v>-1.0341403132694111E-3</c:v>
                </c:pt>
                <c:pt idx="291">
                  <c:v>-1.0346363106934217E-3</c:v>
                </c:pt>
                <c:pt idx="292">
                  <c:v>-1.035132308117432E-3</c:v>
                </c:pt>
                <c:pt idx="293">
                  <c:v>-1.0356283055414422E-3</c:v>
                </c:pt>
                <c:pt idx="294">
                  <c:v>-1.0361243029654525E-3</c:v>
                </c:pt>
                <c:pt idx="295">
                  <c:v>-1.0366203003894631E-3</c:v>
                </c:pt>
                <c:pt idx="296">
                  <c:v>-1.0371162978134734E-3</c:v>
                </c:pt>
                <c:pt idx="297">
                  <c:v>-1.0386042900855045E-3</c:v>
                </c:pt>
                <c:pt idx="298">
                  <c:v>-1.0391002875095147E-3</c:v>
                </c:pt>
                <c:pt idx="299">
                  <c:v>-1.039596284933525E-3</c:v>
                </c:pt>
                <c:pt idx="300">
                  <c:v>-1.0400922823575352E-3</c:v>
                </c:pt>
                <c:pt idx="301">
                  <c:v>-1.0405882797815459E-3</c:v>
                </c:pt>
                <c:pt idx="302">
                  <c:v>-1.0415802746295663E-3</c:v>
                </c:pt>
                <c:pt idx="303">
                  <c:v>-1.0420762720535766E-3</c:v>
                </c:pt>
                <c:pt idx="304">
                  <c:v>-1.0425722694775872E-3</c:v>
                </c:pt>
                <c:pt idx="305">
                  <c:v>-1.0430682669015975E-3</c:v>
                </c:pt>
                <c:pt idx="306">
                  <c:v>-1.0435642643256077E-3</c:v>
                </c:pt>
                <c:pt idx="307">
                  <c:v>-1.0440602617496179E-3</c:v>
                </c:pt>
                <c:pt idx="308">
                  <c:v>-1.0445562591736286E-3</c:v>
                </c:pt>
                <c:pt idx="309">
                  <c:v>-1.0450522565976388E-3</c:v>
                </c:pt>
                <c:pt idx="310">
                  <c:v>-1.0455482540216491E-3</c:v>
                </c:pt>
                <c:pt idx="311">
                  <c:v>-1.0460442514456593E-3</c:v>
                </c:pt>
                <c:pt idx="312">
                  <c:v>-1.04654024886967E-3</c:v>
                </c:pt>
                <c:pt idx="313">
                  <c:v>-1.0470362462936802E-3</c:v>
                </c:pt>
                <c:pt idx="314">
                  <c:v>-1.0475322437176905E-3</c:v>
                </c:pt>
                <c:pt idx="315">
                  <c:v>-1.0480282411417007E-3</c:v>
                </c:pt>
                <c:pt idx="316">
                  <c:v>-1.0480282411417007E-3</c:v>
                </c:pt>
                <c:pt idx="317">
                  <c:v>-1.0485242385657114E-3</c:v>
                </c:pt>
                <c:pt idx="318">
                  <c:v>-1.0490202359897216E-3</c:v>
                </c:pt>
                <c:pt idx="319">
                  <c:v>-1.0495162334137318E-3</c:v>
                </c:pt>
                <c:pt idx="320">
                  <c:v>-1.0500122308377421E-3</c:v>
                </c:pt>
                <c:pt idx="321">
                  <c:v>-1.0505082282617527E-3</c:v>
                </c:pt>
                <c:pt idx="322">
                  <c:v>-1.051004225685763E-3</c:v>
                </c:pt>
                <c:pt idx="323">
                  <c:v>-1.0515002231097732E-3</c:v>
                </c:pt>
                <c:pt idx="324">
                  <c:v>-1.0519962205337834E-3</c:v>
                </c:pt>
                <c:pt idx="325">
                  <c:v>-1.0524922179577941E-3</c:v>
                </c:pt>
                <c:pt idx="326">
                  <c:v>-1.0529882153818043E-3</c:v>
                </c:pt>
                <c:pt idx="327">
                  <c:v>-1.0532362140938095E-3</c:v>
                </c:pt>
                <c:pt idx="328">
                  <c:v>-1.0534842128058146E-3</c:v>
                </c:pt>
                <c:pt idx="329">
                  <c:v>-1.0539802102298248E-3</c:v>
                </c:pt>
                <c:pt idx="330">
                  <c:v>-1.0544762076538355E-3</c:v>
                </c:pt>
                <c:pt idx="331">
                  <c:v>-1.0549722050778457E-3</c:v>
                </c:pt>
                <c:pt idx="332">
                  <c:v>-1.0554682025018559E-3</c:v>
                </c:pt>
                <c:pt idx="333">
                  <c:v>-1.0559641999258662E-3</c:v>
                </c:pt>
                <c:pt idx="334">
                  <c:v>-1.0564601973498768E-3</c:v>
                </c:pt>
                <c:pt idx="335">
                  <c:v>-1.0569561947738871E-3</c:v>
                </c:pt>
                <c:pt idx="336">
                  <c:v>-1.0574521921978973E-3</c:v>
                </c:pt>
                <c:pt idx="337">
                  <c:v>-1.0584441870459182E-3</c:v>
                </c:pt>
                <c:pt idx="338">
                  <c:v>-1.0589401844699284E-3</c:v>
                </c:pt>
                <c:pt idx="339">
                  <c:v>-1.0594361818939387E-3</c:v>
                </c:pt>
                <c:pt idx="340">
                  <c:v>-1.0599321793179489E-3</c:v>
                </c:pt>
                <c:pt idx="341">
                  <c:v>-1.0604281767419596E-3</c:v>
                </c:pt>
                <c:pt idx="342">
                  <c:v>-1.0609241741659698E-3</c:v>
                </c:pt>
                <c:pt idx="343">
                  <c:v>-1.0614201715899801E-3</c:v>
                </c:pt>
                <c:pt idx="344">
                  <c:v>-1.0619161690139903E-3</c:v>
                </c:pt>
                <c:pt idx="345">
                  <c:v>-1.062412166438001E-3</c:v>
                </c:pt>
                <c:pt idx="346">
                  <c:v>-1.0629081638620112E-3</c:v>
                </c:pt>
                <c:pt idx="347">
                  <c:v>-1.0634041612860214E-3</c:v>
                </c:pt>
                <c:pt idx="348">
                  <c:v>-1.0639001587100317E-3</c:v>
                </c:pt>
                <c:pt idx="349">
                  <c:v>-1.0643961561340423E-3</c:v>
                </c:pt>
                <c:pt idx="350">
                  <c:v>-1.0648921535580526E-3</c:v>
                </c:pt>
                <c:pt idx="351">
                  <c:v>-1.0653881509820628E-3</c:v>
                </c:pt>
                <c:pt idx="352">
                  <c:v>-1.065884148406073E-3</c:v>
                </c:pt>
                <c:pt idx="353">
                  <c:v>-1.0663801458300837E-3</c:v>
                </c:pt>
                <c:pt idx="354">
                  <c:v>-1.0668761432540939E-3</c:v>
                </c:pt>
                <c:pt idx="355">
                  <c:v>-1.0678681381021144E-3</c:v>
                </c:pt>
                <c:pt idx="356">
                  <c:v>-1.0683641355261251E-3</c:v>
                </c:pt>
                <c:pt idx="357">
                  <c:v>-1.0688601329501353E-3</c:v>
                </c:pt>
                <c:pt idx="358">
                  <c:v>-1.0693561303741455E-3</c:v>
                </c:pt>
                <c:pt idx="359">
                  <c:v>-1.0698521277981558E-3</c:v>
                </c:pt>
                <c:pt idx="360">
                  <c:v>-1.070348125222166E-3</c:v>
                </c:pt>
                <c:pt idx="361">
                  <c:v>-1.0708441226461767E-3</c:v>
                </c:pt>
                <c:pt idx="362">
                  <c:v>-1.0713401200701869E-3</c:v>
                </c:pt>
                <c:pt idx="363">
                  <c:v>-1.0718361174941972E-3</c:v>
                </c:pt>
                <c:pt idx="364">
                  <c:v>-1.0723321149182074E-3</c:v>
                </c:pt>
                <c:pt idx="365">
                  <c:v>-1.0733241097662283E-3</c:v>
                </c:pt>
                <c:pt idx="366">
                  <c:v>-1.0738201071902385E-3</c:v>
                </c:pt>
                <c:pt idx="367">
                  <c:v>-1.0743161046142488E-3</c:v>
                </c:pt>
                <c:pt idx="368">
                  <c:v>-1.0748121020382594E-3</c:v>
                </c:pt>
                <c:pt idx="369">
                  <c:v>-1.0753080994622697E-3</c:v>
                </c:pt>
                <c:pt idx="370">
                  <c:v>-1.0758040968862799E-3</c:v>
                </c:pt>
                <c:pt idx="371">
                  <c:v>-1.0763000943102901E-3</c:v>
                </c:pt>
                <c:pt idx="372">
                  <c:v>-1.0767960917343008E-3</c:v>
                </c:pt>
                <c:pt idx="373">
                  <c:v>-1.077292089158311E-3</c:v>
                </c:pt>
                <c:pt idx="374">
                  <c:v>-1.0777880865823213E-3</c:v>
                </c:pt>
                <c:pt idx="375">
                  <c:v>-1.0782840840063315E-3</c:v>
                </c:pt>
                <c:pt idx="376">
                  <c:v>-1.0787800814303422E-3</c:v>
                </c:pt>
                <c:pt idx="377">
                  <c:v>-1.0802680737023729E-3</c:v>
                </c:pt>
                <c:pt idx="378">
                  <c:v>-1.0807640711263835E-3</c:v>
                </c:pt>
                <c:pt idx="379">
                  <c:v>-1.0812600685503938E-3</c:v>
                </c:pt>
                <c:pt idx="380">
                  <c:v>-1.081756065974404E-3</c:v>
                </c:pt>
                <c:pt idx="381">
                  <c:v>-1.0822520633984142E-3</c:v>
                </c:pt>
                <c:pt idx="382">
                  <c:v>-1.0827480608224249E-3</c:v>
                </c:pt>
                <c:pt idx="383">
                  <c:v>-1.0832440582464352E-3</c:v>
                </c:pt>
                <c:pt idx="384">
                  <c:v>-1.0837400556704454E-3</c:v>
                </c:pt>
                <c:pt idx="385">
                  <c:v>-1.0842360530944556E-3</c:v>
                </c:pt>
                <c:pt idx="386">
                  <c:v>-1.0847320505184663E-3</c:v>
                </c:pt>
                <c:pt idx="387">
                  <c:v>-1.0852280479424765E-3</c:v>
                </c:pt>
                <c:pt idx="388">
                  <c:v>-1.0857240453664868E-3</c:v>
                </c:pt>
                <c:pt idx="389">
                  <c:v>-1.086220042790497E-3</c:v>
                </c:pt>
                <c:pt idx="390">
                  <c:v>-1.0867160402145077E-3</c:v>
                </c:pt>
                <c:pt idx="391">
                  <c:v>-1.0872120376385179E-3</c:v>
                </c:pt>
                <c:pt idx="392">
                  <c:v>-1.0877080350625281E-3</c:v>
                </c:pt>
                <c:pt idx="393">
                  <c:v>-1.0882040324865384E-3</c:v>
                </c:pt>
                <c:pt idx="394">
                  <c:v>-1.088700029910549E-3</c:v>
                </c:pt>
                <c:pt idx="395">
                  <c:v>-1.0896920247585695E-3</c:v>
                </c:pt>
                <c:pt idx="396">
                  <c:v>-1.0911800170306006E-3</c:v>
                </c:pt>
                <c:pt idx="397">
                  <c:v>-1.0916760144546109E-3</c:v>
                </c:pt>
                <c:pt idx="398">
                  <c:v>-1.0921720118786211E-3</c:v>
                </c:pt>
                <c:pt idx="399">
                  <c:v>-1.093164006726642E-3</c:v>
                </c:pt>
                <c:pt idx="400">
                  <c:v>-1.0936600041506522E-3</c:v>
                </c:pt>
                <c:pt idx="401">
                  <c:v>-1.0941560015746625E-3</c:v>
                </c:pt>
                <c:pt idx="402">
                  <c:v>-1.0946519989986732E-3</c:v>
                </c:pt>
                <c:pt idx="403">
                  <c:v>-1.0951479964226834E-3</c:v>
                </c:pt>
                <c:pt idx="404">
                  <c:v>-1.0956439938466936E-3</c:v>
                </c:pt>
                <c:pt idx="405">
                  <c:v>-1.0961399912707039E-3</c:v>
                </c:pt>
                <c:pt idx="406">
                  <c:v>-1.0966359886947145E-3</c:v>
                </c:pt>
                <c:pt idx="407">
                  <c:v>-1.0971319861187248E-3</c:v>
                </c:pt>
                <c:pt idx="408">
                  <c:v>-1.097627983542735E-3</c:v>
                </c:pt>
                <c:pt idx="409">
                  <c:v>-1.0981239809667452E-3</c:v>
                </c:pt>
                <c:pt idx="410">
                  <c:v>-1.0986199783907559E-3</c:v>
                </c:pt>
                <c:pt idx="411">
                  <c:v>-1.0991159758147661E-3</c:v>
                </c:pt>
                <c:pt idx="412">
                  <c:v>-1.0996119732387764E-3</c:v>
                </c:pt>
                <c:pt idx="413">
                  <c:v>-1.1001079706627866E-3</c:v>
                </c:pt>
                <c:pt idx="414">
                  <c:v>-1.1010999655108075E-3</c:v>
                </c:pt>
                <c:pt idx="415">
                  <c:v>-1.1015959629348177E-3</c:v>
                </c:pt>
                <c:pt idx="416">
                  <c:v>-1.102091960358828E-3</c:v>
                </c:pt>
                <c:pt idx="417">
                  <c:v>-1.1025879577828386E-3</c:v>
                </c:pt>
                <c:pt idx="418">
                  <c:v>-1.1030839552068489E-3</c:v>
                </c:pt>
                <c:pt idx="419">
                  <c:v>-1.1035799526308591E-3</c:v>
                </c:pt>
                <c:pt idx="420">
                  <c:v>-1.1040759500548693E-3</c:v>
                </c:pt>
                <c:pt idx="421">
                  <c:v>-1.10457194747888E-3</c:v>
                </c:pt>
                <c:pt idx="422">
                  <c:v>-1.1050679449028902E-3</c:v>
                </c:pt>
                <c:pt idx="423">
                  <c:v>-1.1055639423269005E-3</c:v>
                </c:pt>
                <c:pt idx="424">
                  <c:v>-1.1060599397509107E-3</c:v>
                </c:pt>
                <c:pt idx="425">
                  <c:v>-1.1065559371749214E-3</c:v>
                </c:pt>
                <c:pt idx="426">
                  <c:v>-1.1070519345989316E-3</c:v>
                </c:pt>
                <c:pt idx="427">
                  <c:v>-1.1070519345989316E-3</c:v>
                </c:pt>
                <c:pt idx="428">
                  <c:v>-1.1075479320229419E-3</c:v>
                </c:pt>
                <c:pt idx="429">
                  <c:v>-1.1085399268709628E-3</c:v>
                </c:pt>
                <c:pt idx="430">
                  <c:v>-1.109035924294973E-3</c:v>
                </c:pt>
                <c:pt idx="431">
                  <c:v>-1.1095319217189832E-3</c:v>
                </c:pt>
                <c:pt idx="432">
                  <c:v>-1.1100279191429935E-3</c:v>
                </c:pt>
                <c:pt idx="433">
                  <c:v>-1.1105239165670041E-3</c:v>
                </c:pt>
                <c:pt idx="434">
                  <c:v>-1.1110199139910144E-3</c:v>
                </c:pt>
                <c:pt idx="435">
                  <c:v>-1.1115159114150246E-3</c:v>
                </c:pt>
                <c:pt idx="436">
                  <c:v>-1.1120119088390348E-3</c:v>
                </c:pt>
                <c:pt idx="437">
                  <c:v>-1.1125079062630451E-3</c:v>
                </c:pt>
                <c:pt idx="438">
                  <c:v>-1.1130039036870557E-3</c:v>
                </c:pt>
                <c:pt idx="439">
                  <c:v>-1.1139958985350762E-3</c:v>
                </c:pt>
                <c:pt idx="440">
                  <c:v>-1.1144918959590864E-3</c:v>
                </c:pt>
                <c:pt idx="441">
                  <c:v>-1.1149878933830971E-3</c:v>
                </c:pt>
                <c:pt idx="442">
                  <c:v>-1.1159798882311176E-3</c:v>
                </c:pt>
                <c:pt idx="443">
                  <c:v>-1.1164758856551278E-3</c:v>
                </c:pt>
                <c:pt idx="444">
                  <c:v>-1.1169718830791385E-3</c:v>
                </c:pt>
                <c:pt idx="445">
                  <c:v>-1.1174678805031487E-3</c:v>
                </c:pt>
                <c:pt idx="446">
                  <c:v>-1.117963877927159E-3</c:v>
                </c:pt>
                <c:pt idx="447">
                  <c:v>-1.1184598753511692E-3</c:v>
                </c:pt>
                <c:pt idx="448">
                  <c:v>-1.1189558727751799E-3</c:v>
                </c:pt>
                <c:pt idx="449">
                  <c:v>-1.1194518701991901E-3</c:v>
                </c:pt>
                <c:pt idx="450">
                  <c:v>-1.1199478676232003E-3</c:v>
                </c:pt>
                <c:pt idx="451">
                  <c:v>-1.1204438650472106E-3</c:v>
                </c:pt>
                <c:pt idx="452">
                  <c:v>-1.1209398624712212E-3</c:v>
                </c:pt>
                <c:pt idx="453">
                  <c:v>-1.1214358598952315E-3</c:v>
                </c:pt>
                <c:pt idx="454">
                  <c:v>-1.1224278547432519E-3</c:v>
                </c:pt>
                <c:pt idx="455">
                  <c:v>-1.1229238521672626E-3</c:v>
                </c:pt>
                <c:pt idx="456">
                  <c:v>-1.1234198495912728E-3</c:v>
                </c:pt>
                <c:pt idx="457">
                  <c:v>-1.1239158470152831E-3</c:v>
                </c:pt>
                <c:pt idx="458">
                  <c:v>-1.1244118444392933E-3</c:v>
                </c:pt>
                <c:pt idx="459">
                  <c:v>-1.1249078418633035E-3</c:v>
                </c:pt>
                <c:pt idx="460">
                  <c:v>-1.1254038392873138E-3</c:v>
                </c:pt>
                <c:pt idx="461">
                  <c:v>-1.1258998367113249E-3</c:v>
                </c:pt>
                <c:pt idx="462">
                  <c:v>-1.1263958341353351E-3</c:v>
                </c:pt>
                <c:pt idx="463">
                  <c:v>-1.1268918315593453E-3</c:v>
                </c:pt>
                <c:pt idx="464">
                  <c:v>-1.1273878289833556E-3</c:v>
                </c:pt>
                <c:pt idx="465">
                  <c:v>-1.1278838264073658E-3</c:v>
                </c:pt>
                <c:pt idx="466">
                  <c:v>-1.128379823831376E-3</c:v>
                </c:pt>
                <c:pt idx="467">
                  <c:v>-1.1288758212553863E-3</c:v>
                </c:pt>
                <c:pt idx="468">
                  <c:v>-1.1293718186793965E-3</c:v>
                </c:pt>
                <c:pt idx="469">
                  <c:v>-1.1298678161034076E-3</c:v>
                </c:pt>
                <c:pt idx="470">
                  <c:v>-1.1303638135274179E-3</c:v>
                </c:pt>
                <c:pt idx="471">
                  <c:v>-1.1308598109514281E-3</c:v>
                </c:pt>
                <c:pt idx="472">
                  <c:v>-1.1313558083754383E-3</c:v>
                </c:pt>
                <c:pt idx="473">
                  <c:v>-1.1318518057994486E-3</c:v>
                </c:pt>
                <c:pt idx="474">
                  <c:v>-1.1323478032234588E-3</c:v>
                </c:pt>
                <c:pt idx="475">
                  <c:v>-1.132843800647469E-3</c:v>
                </c:pt>
                <c:pt idx="476">
                  <c:v>-1.1333397980714793E-3</c:v>
                </c:pt>
                <c:pt idx="477">
                  <c:v>-1.1338357954954904E-3</c:v>
                </c:pt>
                <c:pt idx="478">
                  <c:v>-1.1343317929195006E-3</c:v>
                </c:pt>
                <c:pt idx="479">
                  <c:v>-1.1353237877675211E-3</c:v>
                </c:pt>
                <c:pt idx="480">
                  <c:v>-1.1358197851915313E-3</c:v>
                </c:pt>
                <c:pt idx="481">
                  <c:v>-1.1363157826155415E-3</c:v>
                </c:pt>
                <c:pt idx="482">
                  <c:v>-1.1368117800395518E-3</c:v>
                </c:pt>
                <c:pt idx="483">
                  <c:v>-1.137307777463562E-3</c:v>
                </c:pt>
                <c:pt idx="484">
                  <c:v>-1.137307777463562E-3</c:v>
                </c:pt>
                <c:pt idx="485">
                  <c:v>-1.1378037748875731E-3</c:v>
                </c:pt>
                <c:pt idx="486">
                  <c:v>-1.1382997723115833E-3</c:v>
                </c:pt>
                <c:pt idx="487">
                  <c:v>-1.1387957697355936E-3</c:v>
                </c:pt>
                <c:pt idx="488">
                  <c:v>-1.1392917671596038E-3</c:v>
                </c:pt>
                <c:pt idx="489">
                  <c:v>-1.139787764583614E-3</c:v>
                </c:pt>
                <c:pt idx="490">
                  <c:v>-1.1402837620076243E-3</c:v>
                </c:pt>
                <c:pt idx="491">
                  <c:v>-1.1407797594316345E-3</c:v>
                </c:pt>
                <c:pt idx="492">
                  <c:v>-1.1412757568556448E-3</c:v>
                </c:pt>
                <c:pt idx="493">
                  <c:v>-1.1417717542796559E-3</c:v>
                </c:pt>
                <c:pt idx="494">
                  <c:v>-1.1422677517036661E-3</c:v>
                </c:pt>
                <c:pt idx="495">
                  <c:v>-1.1427637491276763E-3</c:v>
                </c:pt>
                <c:pt idx="496">
                  <c:v>-1.1432597465516866E-3</c:v>
                </c:pt>
                <c:pt idx="497">
                  <c:v>-1.1437557439756968E-3</c:v>
                </c:pt>
                <c:pt idx="498">
                  <c:v>-1.144251741399707E-3</c:v>
                </c:pt>
                <c:pt idx="499">
                  <c:v>-1.1447477388237173E-3</c:v>
                </c:pt>
                <c:pt idx="500">
                  <c:v>-1.1452437362477275E-3</c:v>
                </c:pt>
                <c:pt idx="501">
                  <c:v>-1.1457397336717386E-3</c:v>
                </c:pt>
                <c:pt idx="502">
                  <c:v>-1.1462357310957488E-3</c:v>
                </c:pt>
                <c:pt idx="503">
                  <c:v>-1.1467317285197591E-3</c:v>
                </c:pt>
                <c:pt idx="504">
                  <c:v>-1.1472277259437693E-3</c:v>
                </c:pt>
                <c:pt idx="505">
                  <c:v>-1.147475724655774E-3</c:v>
                </c:pt>
                <c:pt idx="506">
                  <c:v>-1.1477237233677795E-3</c:v>
                </c:pt>
                <c:pt idx="507">
                  <c:v>-1.1482197207917898E-3</c:v>
                </c:pt>
                <c:pt idx="508">
                  <c:v>-1.1487157182158E-3</c:v>
                </c:pt>
                <c:pt idx="509">
                  <c:v>-1.1492117156398102E-3</c:v>
                </c:pt>
                <c:pt idx="510">
                  <c:v>-1.1502037104878316E-3</c:v>
                </c:pt>
                <c:pt idx="511">
                  <c:v>-1.1506997079118418E-3</c:v>
                </c:pt>
                <c:pt idx="512">
                  <c:v>-1.151195705335852E-3</c:v>
                </c:pt>
                <c:pt idx="513">
                  <c:v>-1.1516917027598623E-3</c:v>
                </c:pt>
                <c:pt idx="514">
                  <c:v>-1.1521877001838725E-3</c:v>
                </c:pt>
                <c:pt idx="515">
                  <c:v>-1.1526836976078828E-3</c:v>
                </c:pt>
                <c:pt idx="516">
                  <c:v>-1.153179695031893E-3</c:v>
                </c:pt>
                <c:pt idx="517">
                  <c:v>-1.1536756924559032E-3</c:v>
                </c:pt>
                <c:pt idx="518">
                  <c:v>-1.1541716898799143E-3</c:v>
                </c:pt>
                <c:pt idx="519">
                  <c:v>-1.1546676873039246E-3</c:v>
                </c:pt>
                <c:pt idx="520">
                  <c:v>-1.1551636847279348E-3</c:v>
                </c:pt>
                <c:pt idx="521">
                  <c:v>-1.155659682151945E-3</c:v>
                </c:pt>
                <c:pt idx="522">
                  <c:v>-1.1561556795759553E-3</c:v>
                </c:pt>
                <c:pt idx="523">
                  <c:v>-1.1566516769999655E-3</c:v>
                </c:pt>
                <c:pt idx="524">
                  <c:v>-1.1571476744239757E-3</c:v>
                </c:pt>
                <c:pt idx="525">
                  <c:v>-1.157643671847986E-3</c:v>
                </c:pt>
                <c:pt idx="526">
                  <c:v>-1.1581396692719971E-3</c:v>
                </c:pt>
                <c:pt idx="527">
                  <c:v>-1.1586356666960073E-3</c:v>
                </c:pt>
                <c:pt idx="528">
                  <c:v>-1.1591316641200175E-3</c:v>
                </c:pt>
                <c:pt idx="529">
                  <c:v>-1.1596276615440278E-3</c:v>
                </c:pt>
                <c:pt idx="530">
                  <c:v>-1.160123658968038E-3</c:v>
                </c:pt>
                <c:pt idx="531">
                  <c:v>-1.1606196563920482E-3</c:v>
                </c:pt>
                <c:pt idx="532">
                  <c:v>-1.1611156538160585E-3</c:v>
                </c:pt>
                <c:pt idx="533">
                  <c:v>-1.1621076486640798E-3</c:v>
                </c:pt>
                <c:pt idx="534">
                  <c:v>-1.16260364608809E-3</c:v>
                </c:pt>
                <c:pt idx="535">
                  <c:v>-1.1630996435121003E-3</c:v>
                </c:pt>
                <c:pt idx="536">
                  <c:v>-1.1675636203281933E-3</c:v>
                </c:pt>
                <c:pt idx="537">
                  <c:v>-1.1680596177522035E-3</c:v>
                </c:pt>
                <c:pt idx="538">
                  <c:v>-1.1685556151762137E-3</c:v>
                </c:pt>
                <c:pt idx="539">
                  <c:v>-1.169051612600224E-3</c:v>
                </c:pt>
                <c:pt idx="540">
                  <c:v>-1.1695476100242342E-3</c:v>
                </c:pt>
                <c:pt idx="541">
                  <c:v>-1.1700436074482453E-3</c:v>
                </c:pt>
                <c:pt idx="542">
                  <c:v>-1.1705396048722555E-3</c:v>
                </c:pt>
                <c:pt idx="543">
                  <c:v>-1.1710356022962658E-3</c:v>
                </c:pt>
                <c:pt idx="544">
                  <c:v>-1.171531599720276E-3</c:v>
                </c:pt>
                <c:pt idx="545">
                  <c:v>-1.1720275971442862E-3</c:v>
                </c:pt>
                <c:pt idx="546">
                  <c:v>-1.1725235945682965E-3</c:v>
                </c:pt>
                <c:pt idx="547">
                  <c:v>-1.174011586840328E-3</c:v>
                </c:pt>
                <c:pt idx="548">
                  <c:v>-1.1745075842643383E-3</c:v>
                </c:pt>
                <c:pt idx="549">
                  <c:v>-1.1750035816883485E-3</c:v>
                </c:pt>
                <c:pt idx="550">
                  <c:v>-1.1754995791123588E-3</c:v>
                </c:pt>
                <c:pt idx="551">
                  <c:v>-1.175995576536369E-3</c:v>
                </c:pt>
                <c:pt idx="552">
                  <c:v>-1.1764915739603792E-3</c:v>
                </c:pt>
                <c:pt idx="553">
                  <c:v>-1.1769875713843895E-3</c:v>
                </c:pt>
                <c:pt idx="554">
                  <c:v>-1.1774835688083997E-3</c:v>
                </c:pt>
                <c:pt idx="555">
                  <c:v>-1.1779795662324108E-3</c:v>
                </c:pt>
                <c:pt idx="556">
                  <c:v>-1.178475563656421E-3</c:v>
                </c:pt>
                <c:pt idx="557">
                  <c:v>-1.1789715610804313E-3</c:v>
                </c:pt>
                <c:pt idx="558">
                  <c:v>-1.1794675585044415E-3</c:v>
                </c:pt>
                <c:pt idx="559">
                  <c:v>-1.1799635559284517E-3</c:v>
                </c:pt>
                <c:pt idx="560">
                  <c:v>-1.180459553352462E-3</c:v>
                </c:pt>
                <c:pt idx="561">
                  <c:v>-1.1809555507764722E-3</c:v>
                </c:pt>
                <c:pt idx="562">
                  <c:v>-1.1814515482004824E-3</c:v>
                </c:pt>
                <c:pt idx="563">
                  <c:v>-1.1819475456244935E-3</c:v>
                </c:pt>
                <c:pt idx="564">
                  <c:v>-1.1839315353205345E-3</c:v>
                </c:pt>
                <c:pt idx="565">
                  <c:v>-1.1844275327445447E-3</c:v>
                </c:pt>
                <c:pt idx="566">
                  <c:v>-1.1849235301685549E-3</c:v>
                </c:pt>
                <c:pt idx="567">
                  <c:v>-1.1854195275925652E-3</c:v>
                </c:pt>
                <c:pt idx="568">
                  <c:v>-1.1859155250165763E-3</c:v>
                </c:pt>
                <c:pt idx="569">
                  <c:v>-1.1864115224405865E-3</c:v>
                </c:pt>
                <c:pt idx="570">
                  <c:v>-1.1869075198645967E-3</c:v>
                </c:pt>
                <c:pt idx="571">
                  <c:v>-1.187403517288607E-3</c:v>
                </c:pt>
                <c:pt idx="572">
                  <c:v>-1.1878995147126172E-3</c:v>
                </c:pt>
                <c:pt idx="573">
                  <c:v>-1.1883955121366275E-3</c:v>
                </c:pt>
                <c:pt idx="574">
                  <c:v>-1.1888915095606377E-3</c:v>
                </c:pt>
                <c:pt idx="575">
                  <c:v>-1.1893875069846479E-3</c:v>
                </c:pt>
                <c:pt idx="576">
                  <c:v>-1.189883504408659E-3</c:v>
                </c:pt>
                <c:pt idx="577">
                  <c:v>-1.1903795018326693E-3</c:v>
                </c:pt>
                <c:pt idx="578">
                  <c:v>-1.1908754992566795E-3</c:v>
                </c:pt>
                <c:pt idx="579">
                  <c:v>-1.1918674941047E-3</c:v>
                </c:pt>
                <c:pt idx="580">
                  <c:v>-1.1923634915287102E-3</c:v>
                </c:pt>
                <c:pt idx="581">
                  <c:v>-1.1928594889527204E-3</c:v>
                </c:pt>
                <c:pt idx="582">
                  <c:v>-1.1933554863767307E-3</c:v>
                </c:pt>
                <c:pt idx="583">
                  <c:v>-1.1938514838007418E-3</c:v>
                </c:pt>
                <c:pt idx="584">
                  <c:v>-1.194347481224752E-3</c:v>
                </c:pt>
                <c:pt idx="585">
                  <c:v>-1.1948434786487622E-3</c:v>
                </c:pt>
                <c:pt idx="586">
                  <c:v>-1.1953394760727725E-3</c:v>
                </c:pt>
                <c:pt idx="587">
                  <c:v>-1.1958354734967827E-3</c:v>
                </c:pt>
                <c:pt idx="588">
                  <c:v>-1.1963314709207929E-3</c:v>
                </c:pt>
                <c:pt idx="589">
                  <c:v>-1.1968274683448032E-3</c:v>
                </c:pt>
                <c:pt idx="590">
                  <c:v>-1.1973234657688134E-3</c:v>
                </c:pt>
                <c:pt idx="591">
                  <c:v>-1.1978194631928236E-3</c:v>
                </c:pt>
                <c:pt idx="592">
                  <c:v>-1.1983154606168347E-3</c:v>
                </c:pt>
                <c:pt idx="593">
                  <c:v>-1.198811458040845E-3</c:v>
                </c:pt>
                <c:pt idx="594">
                  <c:v>-1.1993074554648552E-3</c:v>
                </c:pt>
                <c:pt idx="595">
                  <c:v>-1.1998034528888655E-3</c:v>
                </c:pt>
                <c:pt idx="596">
                  <c:v>-1.2002994503128757E-3</c:v>
                </c:pt>
                <c:pt idx="597">
                  <c:v>-1.2007954477368859E-3</c:v>
                </c:pt>
                <c:pt idx="598">
                  <c:v>-1.2012914451608962E-3</c:v>
                </c:pt>
                <c:pt idx="599">
                  <c:v>-1.2012914451608962E-3</c:v>
                </c:pt>
                <c:pt idx="600">
                  <c:v>-1.2012914451608962E-3</c:v>
                </c:pt>
                <c:pt idx="601">
                  <c:v>-1.2017874425849064E-3</c:v>
                </c:pt>
                <c:pt idx="602">
                  <c:v>-1.2022834400089175E-3</c:v>
                </c:pt>
                <c:pt idx="603">
                  <c:v>-1.203275434856938E-3</c:v>
                </c:pt>
                <c:pt idx="604">
                  <c:v>-1.2037714322809482E-3</c:v>
                </c:pt>
                <c:pt idx="605">
                  <c:v>-1.2042674297049584E-3</c:v>
                </c:pt>
                <c:pt idx="606">
                  <c:v>-1.2047634271289687E-3</c:v>
                </c:pt>
                <c:pt idx="607">
                  <c:v>-1.2057554219769891E-3</c:v>
                </c:pt>
                <c:pt idx="608">
                  <c:v>-1.2062514194010002E-3</c:v>
                </c:pt>
                <c:pt idx="609">
                  <c:v>-1.2067474168250105E-3</c:v>
                </c:pt>
                <c:pt idx="610">
                  <c:v>-1.2072434142490207E-3</c:v>
                </c:pt>
                <c:pt idx="611">
                  <c:v>-1.2077394116730309E-3</c:v>
                </c:pt>
                <c:pt idx="612">
                  <c:v>-1.2082354090970412E-3</c:v>
                </c:pt>
                <c:pt idx="613">
                  <c:v>-1.2087314065210514E-3</c:v>
                </c:pt>
                <c:pt idx="614">
                  <c:v>-1.2092274039450616E-3</c:v>
                </c:pt>
                <c:pt idx="615">
                  <c:v>-1.2097234013690719E-3</c:v>
                </c:pt>
                <c:pt idx="616">
                  <c:v>-1.210219398793083E-3</c:v>
                </c:pt>
                <c:pt idx="617">
                  <c:v>-1.2107153962170932E-3</c:v>
                </c:pt>
                <c:pt idx="618">
                  <c:v>-1.2112113936411035E-3</c:v>
                </c:pt>
                <c:pt idx="619">
                  <c:v>-1.2117073910651137E-3</c:v>
                </c:pt>
                <c:pt idx="620">
                  <c:v>-1.2122033884891239E-3</c:v>
                </c:pt>
                <c:pt idx="621">
                  <c:v>-1.2126993859131342E-3</c:v>
                </c:pt>
                <c:pt idx="622">
                  <c:v>-1.2131953833371444E-3</c:v>
                </c:pt>
                <c:pt idx="623">
                  <c:v>-1.2136913807611546E-3</c:v>
                </c:pt>
                <c:pt idx="624">
                  <c:v>-1.2141873781851657E-3</c:v>
                </c:pt>
                <c:pt idx="625">
                  <c:v>-1.214683375609176E-3</c:v>
                </c:pt>
                <c:pt idx="626">
                  <c:v>-1.2151793730331862E-3</c:v>
                </c:pt>
                <c:pt idx="627">
                  <c:v>-1.2156753704571964E-3</c:v>
                </c:pt>
                <c:pt idx="628">
                  <c:v>-1.2161713678812067E-3</c:v>
                </c:pt>
                <c:pt idx="629">
                  <c:v>-1.2166673653052169E-3</c:v>
                </c:pt>
                <c:pt idx="630">
                  <c:v>-1.2171633627292271E-3</c:v>
                </c:pt>
                <c:pt idx="631">
                  <c:v>-1.2176593601532374E-3</c:v>
                </c:pt>
                <c:pt idx="632">
                  <c:v>-1.2181553575772485E-3</c:v>
                </c:pt>
                <c:pt idx="633">
                  <c:v>-1.2186513550012587E-3</c:v>
                </c:pt>
                <c:pt idx="634">
                  <c:v>-1.2191473524252689E-3</c:v>
                </c:pt>
                <c:pt idx="635">
                  <c:v>-1.2196433498492792E-3</c:v>
                </c:pt>
                <c:pt idx="636">
                  <c:v>-1.2201393472732894E-3</c:v>
                </c:pt>
                <c:pt idx="637">
                  <c:v>-1.2206353446972996E-3</c:v>
                </c:pt>
                <c:pt idx="638">
                  <c:v>-1.2211313421213099E-3</c:v>
                </c:pt>
                <c:pt idx="639">
                  <c:v>-1.2216273395453201E-3</c:v>
                </c:pt>
                <c:pt idx="640">
                  <c:v>-1.2221233369693312E-3</c:v>
                </c:pt>
                <c:pt idx="641">
                  <c:v>-1.2226193343933415E-3</c:v>
                </c:pt>
                <c:pt idx="642">
                  <c:v>-1.2231153318173517E-3</c:v>
                </c:pt>
                <c:pt idx="643">
                  <c:v>-1.2236113292413619E-3</c:v>
                </c:pt>
                <c:pt idx="644">
                  <c:v>-1.2241073266653722E-3</c:v>
                </c:pt>
                <c:pt idx="645">
                  <c:v>-1.2246033240893824E-3</c:v>
                </c:pt>
                <c:pt idx="646">
                  <c:v>-1.2250993215133926E-3</c:v>
                </c:pt>
                <c:pt idx="647">
                  <c:v>-1.2255953189374029E-3</c:v>
                </c:pt>
                <c:pt idx="648">
                  <c:v>-1.226091316361414E-3</c:v>
                </c:pt>
                <c:pt idx="649">
                  <c:v>-1.2265873137854242E-3</c:v>
                </c:pt>
                <c:pt idx="650">
                  <c:v>-1.2270833112094344E-3</c:v>
                </c:pt>
                <c:pt idx="651">
                  <c:v>-1.2280753060574549E-3</c:v>
                </c:pt>
                <c:pt idx="652">
                  <c:v>-1.2285713034814651E-3</c:v>
                </c:pt>
                <c:pt idx="653">
                  <c:v>-1.2290673009054754E-3</c:v>
                </c:pt>
                <c:pt idx="654">
                  <c:v>-1.2290673009054754E-3</c:v>
                </c:pt>
                <c:pt idx="655">
                  <c:v>-1.2295632983294856E-3</c:v>
                </c:pt>
                <c:pt idx="656">
                  <c:v>-1.2300592957534967E-3</c:v>
                </c:pt>
                <c:pt idx="657">
                  <c:v>-1.2305552931775069E-3</c:v>
                </c:pt>
                <c:pt idx="658">
                  <c:v>-1.2310512906015172E-3</c:v>
                </c:pt>
                <c:pt idx="659">
                  <c:v>-1.2315472880255274E-3</c:v>
                </c:pt>
                <c:pt idx="660">
                  <c:v>-1.2320432854495376E-3</c:v>
                </c:pt>
                <c:pt idx="661">
                  <c:v>-1.2325392828735479E-3</c:v>
                </c:pt>
                <c:pt idx="662">
                  <c:v>-1.2330352802975581E-3</c:v>
                </c:pt>
                <c:pt idx="663">
                  <c:v>-1.2335312777215683E-3</c:v>
                </c:pt>
                <c:pt idx="664">
                  <c:v>-1.2340272751455795E-3</c:v>
                </c:pt>
                <c:pt idx="665">
                  <c:v>-1.2345232725695897E-3</c:v>
                </c:pt>
                <c:pt idx="666">
                  <c:v>-1.2350192699935999E-3</c:v>
                </c:pt>
                <c:pt idx="667">
                  <c:v>-1.2355152674176102E-3</c:v>
                </c:pt>
                <c:pt idx="668">
                  <c:v>-1.2360112648416204E-3</c:v>
                </c:pt>
                <c:pt idx="669">
                  <c:v>-1.2365072622656306E-3</c:v>
                </c:pt>
                <c:pt idx="670">
                  <c:v>-1.2370032596896409E-3</c:v>
                </c:pt>
                <c:pt idx="671">
                  <c:v>-1.2374992571136511E-3</c:v>
                </c:pt>
                <c:pt idx="672">
                  <c:v>-1.2379952545376613E-3</c:v>
                </c:pt>
                <c:pt idx="673">
                  <c:v>-1.2384912519616724E-3</c:v>
                </c:pt>
                <c:pt idx="674">
                  <c:v>-1.2389872493856827E-3</c:v>
                </c:pt>
                <c:pt idx="675">
                  <c:v>-1.2394832468096929E-3</c:v>
                </c:pt>
                <c:pt idx="676">
                  <c:v>-1.2399792442337031E-3</c:v>
                </c:pt>
                <c:pt idx="677">
                  <c:v>-1.2404752416577134E-3</c:v>
                </c:pt>
                <c:pt idx="678">
                  <c:v>-1.2409712390817236E-3</c:v>
                </c:pt>
                <c:pt idx="679">
                  <c:v>-1.2414672365057338E-3</c:v>
                </c:pt>
                <c:pt idx="680">
                  <c:v>-1.2419632339297441E-3</c:v>
                </c:pt>
                <c:pt idx="681">
                  <c:v>-1.2424592313537552E-3</c:v>
                </c:pt>
                <c:pt idx="682">
                  <c:v>-1.2429552287777654E-3</c:v>
                </c:pt>
                <c:pt idx="683">
                  <c:v>-1.2439472236257859E-3</c:v>
                </c:pt>
                <c:pt idx="684">
                  <c:v>-1.2444432210497961E-3</c:v>
                </c:pt>
                <c:pt idx="685">
                  <c:v>-1.2449392184738063E-3</c:v>
                </c:pt>
                <c:pt idx="686">
                  <c:v>-1.2454352158978166E-3</c:v>
                </c:pt>
                <c:pt idx="687">
                  <c:v>-1.2459312133218268E-3</c:v>
                </c:pt>
                <c:pt idx="688">
                  <c:v>-1.2464272107458379E-3</c:v>
                </c:pt>
                <c:pt idx="689">
                  <c:v>-1.2469232081698482E-3</c:v>
                </c:pt>
                <c:pt idx="690">
                  <c:v>-1.2474192055938584E-3</c:v>
                </c:pt>
                <c:pt idx="691">
                  <c:v>-1.2479152030178686E-3</c:v>
                </c:pt>
                <c:pt idx="692">
                  <c:v>-1.2484112004418789E-3</c:v>
                </c:pt>
                <c:pt idx="693">
                  <c:v>-1.2489071978658891E-3</c:v>
                </c:pt>
                <c:pt idx="694">
                  <c:v>-1.2494031952898993E-3</c:v>
                </c:pt>
                <c:pt idx="695">
                  <c:v>-1.2503951901379207E-3</c:v>
                </c:pt>
                <c:pt idx="696">
                  <c:v>-1.2508911875619309E-3</c:v>
                </c:pt>
                <c:pt idx="697">
                  <c:v>-1.2513871849859411E-3</c:v>
                </c:pt>
                <c:pt idx="698">
                  <c:v>-1.2518831824099514E-3</c:v>
                </c:pt>
                <c:pt idx="699">
                  <c:v>-1.2523791798339616E-3</c:v>
                </c:pt>
                <c:pt idx="700">
                  <c:v>-1.2528751772579718E-3</c:v>
                </c:pt>
                <c:pt idx="701">
                  <c:v>-1.2533711746819821E-3</c:v>
                </c:pt>
                <c:pt idx="702">
                  <c:v>-1.2538671721059923E-3</c:v>
                </c:pt>
                <c:pt idx="703">
                  <c:v>-1.2543631695300034E-3</c:v>
                </c:pt>
                <c:pt idx="704">
                  <c:v>-1.2548591669540136E-3</c:v>
                </c:pt>
                <c:pt idx="705">
                  <c:v>-1.2553551643780239E-3</c:v>
                </c:pt>
                <c:pt idx="706">
                  <c:v>-1.2558511618020341E-3</c:v>
                </c:pt>
                <c:pt idx="707">
                  <c:v>-1.2563471592260443E-3</c:v>
                </c:pt>
                <c:pt idx="708">
                  <c:v>-1.2568431566500546E-3</c:v>
                </c:pt>
                <c:pt idx="709">
                  <c:v>-1.2573391540740648E-3</c:v>
                </c:pt>
                <c:pt idx="710">
                  <c:v>-1.2578351514980751E-3</c:v>
                </c:pt>
                <c:pt idx="711">
                  <c:v>-1.2583311489220862E-3</c:v>
                </c:pt>
                <c:pt idx="712">
                  <c:v>-1.2588271463460964E-3</c:v>
                </c:pt>
                <c:pt idx="713">
                  <c:v>-1.2593231437701066E-3</c:v>
                </c:pt>
                <c:pt idx="714">
                  <c:v>-1.2598191411941169E-3</c:v>
                </c:pt>
                <c:pt idx="715">
                  <c:v>-1.2603151386181271E-3</c:v>
                </c:pt>
                <c:pt idx="716">
                  <c:v>-1.2608111360421373E-3</c:v>
                </c:pt>
                <c:pt idx="717">
                  <c:v>-1.2613071334661476E-3</c:v>
                </c:pt>
                <c:pt idx="718">
                  <c:v>-1.2618031308901578E-3</c:v>
                </c:pt>
                <c:pt idx="719">
                  <c:v>-1.2632911231621894E-3</c:v>
                </c:pt>
                <c:pt idx="720">
                  <c:v>-1.2637871205861996E-3</c:v>
                </c:pt>
                <c:pt idx="721">
                  <c:v>-1.2642831180102098E-3</c:v>
                </c:pt>
                <c:pt idx="722">
                  <c:v>-1.2647791154342201E-3</c:v>
                </c:pt>
                <c:pt idx="723">
                  <c:v>-1.2652751128582303E-3</c:v>
                </c:pt>
                <c:pt idx="724">
                  <c:v>-1.2657711102822405E-3</c:v>
                </c:pt>
                <c:pt idx="725">
                  <c:v>-1.2662671077062516E-3</c:v>
                </c:pt>
                <c:pt idx="726">
                  <c:v>-1.2667631051302619E-3</c:v>
                </c:pt>
                <c:pt idx="727">
                  <c:v>-1.2672591025542721E-3</c:v>
                </c:pt>
                <c:pt idx="728">
                  <c:v>-1.2677550999782823E-3</c:v>
                </c:pt>
                <c:pt idx="729">
                  <c:v>-1.2682510974022926E-3</c:v>
                </c:pt>
                <c:pt idx="730">
                  <c:v>-1.2687470948263028E-3</c:v>
                </c:pt>
                <c:pt idx="731">
                  <c:v>-1.2692430922503131E-3</c:v>
                </c:pt>
                <c:pt idx="732">
                  <c:v>-1.2697390896743233E-3</c:v>
                </c:pt>
                <c:pt idx="733">
                  <c:v>-1.2702350870983344E-3</c:v>
                </c:pt>
                <c:pt idx="734">
                  <c:v>-1.2707310845223446E-3</c:v>
                </c:pt>
                <c:pt idx="735">
                  <c:v>-1.2712270819463549E-3</c:v>
                </c:pt>
                <c:pt idx="736">
                  <c:v>-1.2717230793703651E-3</c:v>
                </c:pt>
                <c:pt idx="737">
                  <c:v>-1.2722190767943753E-3</c:v>
                </c:pt>
                <c:pt idx="738">
                  <c:v>-1.2727150742183856E-3</c:v>
                </c:pt>
                <c:pt idx="739">
                  <c:v>-1.2732110716423958E-3</c:v>
                </c:pt>
                <c:pt idx="740">
                  <c:v>-1.273707069066406E-3</c:v>
                </c:pt>
                <c:pt idx="741">
                  <c:v>-1.2742030664904171E-3</c:v>
                </c:pt>
                <c:pt idx="742">
                  <c:v>-1.2746990639144274E-3</c:v>
                </c:pt>
                <c:pt idx="743">
                  <c:v>-1.2751950613384376E-3</c:v>
                </c:pt>
                <c:pt idx="744">
                  <c:v>-1.2756910587624478E-3</c:v>
                </c:pt>
                <c:pt idx="745">
                  <c:v>-1.2761870561864581E-3</c:v>
                </c:pt>
                <c:pt idx="746">
                  <c:v>-1.2766830536104683E-3</c:v>
                </c:pt>
                <c:pt idx="747">
                  <c:v>-1.2771790510344785E-3</c:v>
                </c:pt>
                <c:pt idx="748">
                  <c:v>-1.2776750484584888E-3</c:v>
                </c:pt>
                <c:pt idx="749">
                  <c:v>-1.2781710458824999E-3</c:v>
                </c:pt>
                <c:pt idx="750">
                  <c:v>-1.2786670433065101E-3</c:v>
                </c:pt>
                <c:pt idx="751">
                  <c:v>-1.2791630407305203E-3</c:v>
                </c:pt>
                <c:pt idx="752">
                  <c:v>-1.2796590381545306E-3</c:v>
                </c:pt>
                <c:pt idx="753">
                  <c:v>-1.2801550355785408E-3</c:v>
                </c:pt>
                <c:pt idx="754">
                  <c:v>-1.2806510330025511E-3</c:v>
                </c:pt>
                <c:pt idx="755">
                  <c:v>-1.2811470304265613E-3</c:v>
                </c:pt>
                <c:pt idx="756">
                  <c:v>-1.2816430278505715E-3</c:v>
                </c:pt>
                <c:pt idx="757">
                  <c:v>-1.2821390252745818E-3</c:v>
                </c:pt>
                <c:pt idx="758">
                  <c:v>-1.2826350226985929E-3</c:v>
                </c:pt>
                <c:pt idx="759">
                  <c:v>-1.2836270175466133E-3</c:v>
                </c:pt>
                <c:pt idx="760">
                  <c:v>-1.2841230149706236E-3</c:v>
                </c:pt>
                <c:pt idx="761">
                  <c:v>-1.2846190123946338E-3</c:v>
                </c:pt>
                <c:pt idx="762">
                  <c:v>-1.285115009818644E-3</c:v>
                </c:pt>
                <c:pt idx="763">
                  <c:v>-1.2856110072426543E-3</c:v>
                </c:pt>
                <c:pt idx="764">
                  <c:v>-1.2861070046666645E-3</c:v>
                </c:pt>
                <c:pt idx="765">
                  <c:v>-1.2866030020906756E-3</c:v>
                </c:pt>
                <c:pt idx="766">
                  <c:v>-1.2870989995146858E-3</c:v>
                </c:pt>
                <c:pt idx="767">
                  <c:v>-1.2875949969386961E-3</c:v>
                </c:pt>
                <c:pt idx="768">
                  <c:v>-1.2880909943627063E-3</c:v>
                </c:pt>
                <c:pt idx="769">
                  <c:v>-1.2885869917867165E-3</c:v>
                </c:pt>
                <c:pt idx="770">
                  <c:v>-1.2890829892107268E-3</c:v>
                </c:pt>
                <c:pt idx="771">
                  <c:v>-1.2900749840587472E-3</c:v>
                </c:pt>
                <c:pt idx="772">
                  <c:v>-1.2905709814827583E-3</c:v>
                </c:pt>
                <c:pt idx="773">
                  <c:v>-1.2910669789067686E-3</c:v>
                </c:pt>
                <c:pt idx="774">
                  <c:v>-1.2915629763307788E-3</c:v>
                </c:pt>
                <c:pt idx="775">
                  <c:v>-1.2920589737547891E-3</c:v>
                </c:pt>
                <c:pt idx="776">
                  <c:v>-1.2925549711787993E-3</c:v>
                </c:pt>
                <c:pt idx="777">
                  <c:v>-1.2930509686028095E-3</c:v>
                </c:pt>
                <c:pt idx="778">
                  <c:v>-1.2950349582988513E-3</c:v>
                </c:pt>
                <c:pt idx="779">
                  <c:v>-1.2955309557228616E-3</c:v>
                </c:pt>
                <c:pt idx="780">
                  <c:v>-1.2960269531468718E-3</c:v>
                </c:pt>
                <c:pt idx="781">
                  <c:v>-1.296522950570882E-3</c:v>
                </c:pt>
                <c:pt idx="782">
                  <c:v>-1.2975149454189025E-3</c:v>
                </c:pt>
                <c:pt idx="783">
                  <c:v>-1.2980109428429127E-3</c:v>
                </c:pt>
                <c:pt idx="784">
                  <c:v>-1.2985069402669238E-3</c:v>
                </c:pt>
                <c:pt idx="785">
                  <c:v>-1.2990029376909341E-3</c:v>
                </c:pt>
                <c:pt idx="786">
                  <c:v>-1.2994989351149443E-3</c:v>
                </c:pt>
                <c:pt idx="787">
                  <c:v>-1.2999949325389545E-3</c:v>
                </c:pt>
                <c:pt idx="788">
                  <c:v>-1.3004909299629648E-3</c:v>
                </c:pt>
                <c:pt idx="789">
                  <c:v>-1.300986927386975E-3</c:v>
                </c:pt>
                <c:pt idx="790">
                  <c:v>-1.3014829248109852E-3</c:v>
                </c:pt>
                <c:pt idx="791">
                  <c:v>-1.3019789222349955E-3</c:v>
                </c:pt>
                <c:pt idx="792">
                  <c:v>-1.3024749196590066E-3</c:v>
                </c:pt>
                <c:pt idx="793">
                  <c:v>-1.3029709170830168E-3</c:v>
                </c:pt>
                <c:pt idx="794">
                  <c:v>-1.303466914507027E-3</c:v>
                </c:pt>
                <c:pt idx="795">
                  <c:v>-1.3044589093550475E-3</c:v>
                </c:pt>
                <c:pt idx="796">
                  <c:v>-1.305450904203068E-3</c:v>
                </c:pt>
                <c:pt idx="797">
                  <c:v>-1.3059469016270782E-3</c:v>
                </c:pt>
                <c:pt idx="798">
                  <c:v>-1.3069388964750996E-3</c:v>
                </c:pt>
                <c:pt idx="799">
                  <c:v>-1.3074348938991098E-3</c:v>
                </c:pt>
                <c:pt idx="800">
                  <c:v>-1.30793089132312E-3</c:v>
                </c:pt>
                <c:pt idx="801">
                  <c:v>-1.3084268887471303E-3</c:v>
                </c:pt>
                <c:pt idx="802">
                  <c:v>-1.3089228861711405E-3</c:v>
                </c:pt>
                <c:pt idx="803">
                  <c:v>-1.3094188835951507E-3</c:v>
                </c:pt>
                <c:pt idx="804">
                  <c:v>-1.309914881019161E-3</c:v>
                </c:pt>
                <c:pt idx="805">
                  <c:v>-1.3104108784431721E-3</c:v>
                </c:pt>
                <c:pt idx="806">
                  <c:v>-1.3109068758671823E-3</c:v>
                </c:pt>
                <c:pt idx="807">
                  <c:v>-1.3114028732911925E-3</c:v>
                </c:pt>
                <c:pt idx="808">
                  <c:v>-1.312394868139213E-3</c:v>
                </c:pt>
                <c:pt idx="809">
                  <c:v>-1.3128908655632232E-3</c:v>
                </c:pt>
                <c:pt idx="810">
                  <c:v>-1.3133868629872335E-3</c:v>
                </c:pt>
                <c:pt idx="811">
                  <c:v>-1.3138828604112437E-3</c:v>
                </c:pt>
                <c:pt idx="812">
                  <c:v>-1.3143788578352548E-3</c:v>
                </c:pt>
                <c:pt idx="813">
                  <c:v>-1.314874855259265E-3</c:v>
                </c:pt>
                <c:pt idx="814">
                  <c:v>-1.3153708526832753E-3</c:v>
                </c:pt>
                <c:pt idx="815">
                  <c:v>-1.3158668501072855E-3</c:v>
                </c:pt>
                <c:pt idx="816">
                  <c:v>-1.3163628475312958E-3</c:v>
                </c:pt>
                <c:pt idx="817">
                  <c:v>-1.316858844955306E-3</c:v>
                </c:pt>
                <c:pt idx="818">
                  <c:v>-1.3173548423793162E-3</c:v>
                </c:pt>
                <c:pt idx="819">
                  <c:v>-1.3178508398033265E-3</c:v>
                </c:pt>
                <c:pt idx="820">
                  <c:v>-1.3183468372273376E-3</c:v>
                </c:pt>
                <c:pt idx="821">
                  <c:v>-1.3188428346513478E-3</c:v>
                </c:pt>
                <c:pt idx="822">
                  <c:v>-1.319338832075358E-3</c:v>
                </c:pt>
                <c:pt idx="823">
                  <c:v>-1.3198348294993683E-3</c:v>
                </c:pt>
                <c:pt idx="824">
                  <c:v>-1.3203308269233785E-3</c:v>
                </c:pt>
                <c:pt idx="825">
                  <c:v>-1.3208268243473887E-3</c:v>
                </c:pt>
                <c:pt idx="826">
                  <c:v>-1.321322821771399E-3</c:v>
                </c:pt>
                <c:pt idx="827">
                  <c:v>-1.3228108140434305E-3</c:v>
                </c:pt>
                <c:pt idx="828">
                  <c:v>-1.3233068114674408E-3</c:v>
                </c:pt>
                <c:pt idx="829">
                  <c:v>-1.323802808891451E-3</c:v>
                </c:pt>
                <c:pt idx="830">
                  <c:v>-1.3242988063154612E-3</c:v>
                </c:pt>
                <c:pt idx="831">
                  <c:v>-1.3247948037394715E-3</c:v>
                </c:pt>
                <c:pt idx="832">
                  <c:v>-1.3252908011634817E-3</c:v>
                </c:pt>
                <c:pt idx="833">
                  <c:v>-1.3257867985874919E-3</c:v>
                </c:pt>
                <c:pt idx="834">
                  <c:v>-1.3262827960115022E-3</c:v>
                </c:pt>
                <c:pt idx="835">
                  <c:v>-1.3267787934355133E-3</c:v>
                </c:pt>
                <c:pt idx="836">
                  <c:v>-1.3272747908595235E-3</c:v>
                </c:pt>
                <c:pt idx="837">
                  <c:v>-1.3277707882835338E-3</c:v>
                </c:pt>
                <c:pt idx="838">
                  <c:v>-1.328266785707544E-3</c:v>
                </c:pt>
                <c:pt idx="839">
                  <c:v>-1.3287627831315542E-3</c:v>
                </c:pt>
                <c:pt idx="840">
                  <c:v>-1.3292587805555645E-3</c:v>
                </c:pt>
                <c:pt idx="841">
                  <c:v>-1.3297547779795747E-3</c:v>
                </c:pt>
                <c:pt idx="842">
                  <c:v>-1.3302507754035849E-3</c:v>
                </c:pt>
                <c:pt idx="843">
                  <c:v>-1.330746772827596E-3</c:v>
                </c:pt>
                <c:pt idx="844">
                  <c:v>-1.3312427702516063E-3</c:v>
                </c:pt>
                <c:pt idx="845">
                  <c:v>-1.3317387676756165E-3</c:v>
                </c:pt>
                <c:pt idx="846">
                  <c:v>-1.3322347650996267E-3</c:v>
                </c:pt>
                <c:pt idx="847">
                  <c:v>-1.332730762523637E-3</c:v>
                </c:pt>
                <c:pt idx="848">
                  <c:v>-1.3332267599476472E-3</c:v>
                </c:pt>
                <c:pt idx="849">
                  <c:v>-1.3337227573716574E-3</c:v>
                </c:pt>
                <c:pt idx="850">
                  <c:v>-1.3342187547956677E-3</c:v>
                </c:pt>
                <c:pt idx="851">
                  <c:v>-1.335210749643689E-3</c:v>
                </c:pt>
                <c:pt idx="852">
                  <c:v>-1.3357067470676992E-3</c:v>
                </c:pt>
                <c:pt idx="853">
                  <c:v>-1.3386827316117615E-3</c:v>
                </c:pt>
                <c:pt idx="854">
                  <c:v>-1.3391787290357718E-3</c:v>
                </c:pt>
                <c:pt idx="855">
                  <c:v>-1.339674726459782E-3</c:v>
                </c:pt>
                <c:pt idx="856">
                  <c:v>-1.3401707238837922E-3</c:v>
                </c:pt>
                <c:pt idx="857">
                  <c:v>-1.3406667213078025E-3</c:v>
                </c:pt>
                <c:pt idx="858">
                  <c:v>-1.3411627187318127E-3</c:v>
                </c:pt>
                <c:pt idx="859">
                  <c:v>-1.3416587161558229E-3</c:v>
                </c:pt>
                <c:pt idx="860">
                  <c:v>-1.3421547135798332E-3</c:v>
                </c:pt>
                <c:pt idx="861">
                  <c:v>-1.3426507110038443E-3</c:v>
                </c:pt>
                <c:pt idx="862">
                  <c:v>-1.3431467084278545E-3</c:v>
                </c:pt>
                <c:pt idx="863">
                  <c:v>-1.3436427058518647E-3</c:v>
                </c:pt>
                <c:pt idx="864">
                  <c:v>-1.344138703275875E-3</c:v>
                </c:pt>
                <c:pt idx="865">
                  <c:v>-1.3446347006998852E-3</c:v>
                </c:pt>
                <c:pt idx="866">
                  <c:v>-1.3451306981238954E-3</c:v>
                </c:pt>
                <c:pt idx="867">
                  <c:v>-1.3456266955479057E-3</c:v>
                </c:pt>
                <c:pt idx="868">
                  <c:v>-1.3461226929719159E-3</c:v>
                </c:pt>
                <c:pt idx="869">
                  <c:v>-1.346618690395927E-3</c:v>
                </c:pt>
                <c:pt idx="870">
                  <c:v>-1.3476106852439475E-3</c:v>
                </c:pt>
                <c:pt idx="871">
                  <c:v>-1.3481066826679577E-3</c:v>
                </c:pt>
                <c:pt idx="872">
                  <c:v>-1.3486026800919679E-3</c:v>
                </c:pt>
                <c:pt idx="873">
                  <c:v>-1.3490986775159782E-3</c:v>
                </c:pt>
                <c:pt idx="874">
                  <c:v>-1.3495946749399884E-3</c:v>
                </c:pt>
                <c:pt idx="875">
                  <c:v>-1.3500906723639986E-3</c:v>
                </c:pt>
                <c:pt idx="876">
                  <c:v>-1.3505866697880098E-3</c:v>
                </c:pt>
                <c:pt idx="877">
                  <c:v>-1.35108266721202E-3</c:v>
                </c:pt>
                <c:pt idx="878">
                  <c:v>-1.3515786646360302E-3</c:v>
                </c:pt>
                <c:pt idx="879">
                  <c:v>-1.3520746620600405E-3</c:v>
                </c:pt>
                <c:pt idx="880">
                  <c:v>-1.3525706594840507E-3</c:v>
                </c:pt>
                <c:pt idx="881">
                  <c:v>-1.3530666569080609E-3</c:v>
                </c:pt>
                <c:pt idx="882">
                  <c:v>-1.3535626543320712E-3</c:v>
                </c:pt>
                <c:pt idx="883">
                  <c:v>-1.3540586517560814E-3</c:v>
                </c:pt>
                <c:pt idx="884">
                  <c:v>-1.3704265667484226E-3</c:v>
                </c:pt>
                <c:pt idx="885">
                  <c:v>-1.3872904791647749E-3</c:v>
                </c:pt>
                <c:pt idx="886">
                  <c:v>-1.3877864765887852E-3</c:v>
                </c:pt>
                <c:pt idx="887">
                  <c:v>-1.4569781172382281E-3</c:v>
                </c:pt>
                <c:pt idx="888">
                  <c:v>-1.5291457424317324E-3</c:v>
                </c:pt>
                <c:pt idx="889">
                  <c:v>-1.5465056522720941E-3</c:v>
                </c:pt>
                <c:pt idx="890">
                  <c:v>-1.605529345729325E-3</c:v>
                </c:pt>
                <c:pt idx="891">
                  <c:v>-1.6139613019375007E-3</c:v>
                </c:pt>
                <c:pt idx="892">
                  <c:v>-1.6211532645856504E-3</c:v>
                </c:pt>
                <c:pt idx="893">
                  <c:v>-1.6382651757140074E-3</c:v>
                </c:pt>
                <c:pt idx="894">
                  <c:v>-1.6412411602580697E-3</c:v>
                </c:pt>
                <c:pt idx="895">
                  <c:v>-1.6960488756112124E-3</c:v>
                </c:pt>
                <c:pt idx="896">
                  <c:v>-1.7047288305313936E-3</c:v>
                </c:pt>
                <c:pt idx="897">
                  <c:v>-1.782600426101017E-3</c:v>
                </c:pt>
                <c:pt idx="898">
                  <c:v>-1.7835924209490374E-3</c:v>
                </c:pt>
                <c:pt idx="899">
                  <c:v>-1.796488353973307E-3</c:v>
                </c:pt>
                <c:pt idx="900">
                  <c:v>-1.8560080448545473E-3</c:v>
                </c:pt>
                <c:pt idx="901">
                  <c:v>-1.882791905751106E-3</c:v>
                </c:pt>
                <c:pt idx="902">
                  <c:v>-1.891719859383292E-3</c:v>
                </c:pt>
                <c:pt idx="903">
                  <c:v>-1.9423115966323472E-3</c:v>
                </c:pt>
                <c:pt idx="904">
                  <c:v>-1.9661194729848437E-3</c:v>
                </c:pt>
                <c:pt idx="905">
                  <c:v>-2.0305991381061881E-3</c:v>
                </c:pt>
                <c:pt idx="906">
                  <c:v>-2.0499430376425916E-3</c:v>
                </c:pt>
                <c:pt idx="907">
                  <c:v>-2.066806950058943E-3</c:v>
                </c:pt>
                <c:pt idx="908">
                  <c:v>-2.1278146332122149E-3</c:v>
                </c:pt>
                <c:pt idx="909">
                  <c:v>-2.1288066280602353E-3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CF-4071-9222-8C3789844A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81">
                  <c:v>-1.1327999964123592E-3</c:v>
                </c:pt>
                <c:pt idx="282">
                  <c:v>-1.1271999901509844E-3</c:v>
                </c:pt>
                <c:pt idx="283">
                  <c:v>-1.1415999979362823E-3</c:v>
                </c:pt>
                <c:pt idx="284">
                  <c:v>-1.1759999979403801E-3</c:v>
                </c:pt>
                <c:pt idx="285">
                  <c:v>-1.1703999989549629E-3</c:v>
                </c:pt>
                <c:pt idx="286">
                  <c:v>-1.1547999965841882E-3</c:v>
                </c:pt>
                <c:pt idx="287">
                  <c:v>-1.1592000009841286E-3</c:v>
                </c:pt>
                <c:pt idx="288">
                  <c:v>-1.1836000048788264E-3</c:v>
                </c:pt>
                <c:pt idx="289">
                  <c:v>-1.1479999957373366E-3</c:v>
                </c:pt>
                <c:pt idx="290">
                  <c:v>-1.1723999996320345E-3</c:v>
                </c:pt>
                <c:pt idx="291">
                  <c:v>-1.1367999904905446E-3</c:v>
                </c:pt>
                <c:pt idx="292">
                  <c:v>-1.141199994890485E-3</c:v>
                </c:pt>
                <c:pt idx="293">
                  <c:v>-1.1255999997956678E-3</c:v>
                </c:pt>
                <c:pt idx="294">
                  <c:v>-1.1200000008102506E-3</c:v>
                </c:pt>
                <c:pt idx="295">
                  <c:v>-1.1243999979342334E-3</c:v>
                </c:pt>
                <c:pt idx="296">
                  <c:v>-9.9880000198027119E-4</c:v>
                </c:pt>
                <c:pt idx="297">
                  <c:v>-1.101999994716607E-3</c:v>
                </c:pt>
                <c:pt idx="298">
                  <c:v>-1.0863999923458323E-3</c:v>
                </c:pt>
                <c:pt idx="299">
                  <c:v>-1.1008000001311302E-3</c:v>
                </c:pt>
                <c:pt idx="300">
                  <c:v>-1.1252000040258281E-3</c:v>
                </c:pt>
                <c:pt idx="301">
                  <c:v>-1.1195999977644533E-3</c:v>
                </c:pt>
                <c:pt idx="302">
                  <c:v>-1.0883999930229038E-3</c:v>
                </c:pt>
                <c:pt idx="303">
                  <c:v>-1.1127999969176017E-3</c:v>
                </c:pt>
                <c:pt idx="304">
                  <c:v>-1.1372000008122995E-3</c:v>
                </c:pt>
                <c:pt idx="305">
                  <c:v>-1.1515999940456823E-3</c:v>
                </c:pt>
                <c:pt idx="306">
                  <c:v>-1.1259999955655076E-3</c:v>
                </c:pt>
                <c:pt idx="307">
                  <c:v>-1.1203999965800904E-3</c:v>
                </c:pt>
                <c:pt idx="308">
                  <c:v>-1.1548000038601458E-3</c:v>
                </c:pt>
                <c:pt idx="309">
                  <c:v>-1.189199996588286E-3</c:v>
                </c:pt>
                <c:pt idx="310">
                  <c:v>-1.2235999965923838E-3</c:v>
                </c:pt>
                <c:pt idx="311">
                  <c:v>-1.1879999947268516E-3</c:v>
                </c:pt>
                <c:pt idx="312">
                  <c:v>-1.2223999947309494E-3</c:v>
                </c:pt>
                <c:pt idx="313">
                  <c:v>-1.2067999996361323E-3</c:v>
                </c:pt>
                <c:pt idx="314">
                  <c:v>-1.2212000001454726E-3</c:v>
                </c:pt>
                <c:pt idx="316">
                  <c:v>-1.2455999967642128E-3</c:v>
                </c:pt>
                <c:pt idx="317">
                  <c:v>-1.1799999920185655E-3</c:v>
                </c:pt>
                <c:pt idx="318">
                  <c:v>-1.214399999298621E-3</c:v>
                </c:pt>
                <c:pt idx="319">
                  <c:v>-1.1187999989488162E-3</c:v>
                </c:pt>
                <c:pt idx="320">
                  <c:v>-1.203199994051829E-3</c:v>
                </c:pt>
                <c:pt idx="321">
                  <c:v>-1.1975999950664118E-3</c:v>
                </c:pt>
                <c:pt idx="323">
                  <c:v>-1.14640000538202E-3</c:v>
                </c:pt>
                <c:pt idx="324">
                  <c:v>-1.1008000001311302E-3</c:v>
                </c:pt>
                <c:pt idx="325">
                  <c:v>-1.1251999967498705E-3</c:v>
                </c:pt>
                <c:pt idx="326">
                  <c:v>-1.1295999938738532E-3</c:v>
                </c:pt>
                <c:pt idx="328">
                  <c:v>-1.1539999977685511E-3</c:v>
                </c:pt>
                <c:pt idx="329">
                  <c:v>-1.0884000002988614E-3</c:v>
                </c:pt>
                <c:pt idx="330">
                  <c:v>-1.0627999945427291E-3</c:v>
                </c:pt>
                <c:pt idx="331">
                  <c:v>-1.0471999921719544E-3</c:v>
                </c:pt>
                <c:pt idx="332">
                  <c:v>-1.1116000023321249E-3</c:v>
                </c:pt>
                <c:pt idx="333">
                  <c:v>-1.1059999960707501E-3</c:v>
                </c:pt>
                <c:pt idx="334">
                  <c:v>-1.1203999965800904E-3</c:v>
                </c:pt>
                <c:pt idx="335">
                  <c:v>-1.1047999942093156E-3</c:v>
                </c:pt>
                <c:pt idx="336">
                  <c:v>-1.1291999908280559E-3</c:v>
                </c:pt>
                <c:pt idx="337">
                  <c:v>-1.2280000009923242E-3</c:v>
                </c:pt>
                <c:pt idx="338">
                  <c:v>-1.0924000016530044E-3</c:v>
                </c:pt>
                <c:pt idx="339">
                  <c:v>-1.0767999992822297E-3</c:v>
                </c:pt>
                <c:pt idx="340">
                  <c:v>-1.1211999953957275E-3</c:v>
                </c:pt>
                <c:pt idx="341">
                  <c:v>-1.1056000003009103E-3</c:v>
                </c:pt>
                <c:pt idx="342">
                  <c:v>-1.1300000041956082E-3</c:v>
                </c:pt>
                <c:pt idx="343">
                  <c:v>-1.1544000008143485E-3</c:v>
                </c:pt>
                <c:pt idx="344">
                  <c:v>-1.1487999945529737E-3</c:v>
                </c:pt>
                <c:pt idx="345">
                  <c:v>-1.1431999955675565E-3</c:v>
                </c:pt>
                <c:pt idx="346">
                  <c:v>-1.1176000043633394E-3</c:v>
                </c:pt>
                <c:pt idx="347">
                  <c:v>-1.1420000009820797E-3</c:v>
                </c:pt>
                <c:pt idx="348">
                  <c:v>-1.1063999991165474E-3</c:v>
                </c:pt>
                <c:pt idx="349">
                  <c:v>-1.1407999918446876E-3</c:v>
                </c:pt>
                <c:pt idx="350">
                  <c:v>-1.1251999967498705E-3</c:v>
                </c:pt>
                <c:pt idx="351">
                  <c:v>-1.1396000045351684E-3</c:v>
                </c:pt>
                <c:pt idx="352">
                  <c:v>-1.1440000016591512E-3</c:v>
                </c:pt>
                <c:pt idx="353">
                  <c:v>-1.1483999987831339E-3</c:v>
                </c:pt>
                <c:pt idx="354">
                  <c:v>-1.1727999954018742E-3</c:v>
                </c:pt>
                <c:pt idx="355">
                  <c:v>-1.1815999969257973E-3</c:v>
                </c:pt>
                <c:pt idx="356">
                  <c:v>-1.1959999974351376E-3</c:v>
                </c:pt>
                <c:pt idx="357">
                  <c:v>-1.1903999911737628E-3</c:v>
                </c:pt>
                <c:pt idx="358">
                  <c:v>-1.1947999955737032E-3</c:v>
                </c:pt>
                <c:pt idx="359">
                  <c:v>-1.1991999999736436E-3</c:v>
                </c:pt>
                <c:pt idx="360">
                  <c:v>-1.2136000004829839E-3</c:v>
                </c:pt>
                <c:pt idx="361">
                  <c:v>-1.1979999981122091E-3</c:v>
                </c:pt>
                <c:pt idx="362">
                  <c:v>-1.1623999962466769E-3</c:v>
                </c:pt>
                <c:pt idx="363">
                  <c:v>-1.1868000001413748E-3</c:v>
                </c:pt>
                <c:pt idx="364">
                  <c:v>-1.1711999977706E-3</c:v>
                </c:pt>
                <c:pt idx="365">
                  <c:v>-1.2099999948986806E-3</c:v>
                </c:pt>
                <c:pt idx="366">
                  <c:v>-1.214399999298621E-3</c:v>
                </c:pt>
                <c:pt idx="367">
                  <c:v>-1.1787999974330887E-3</c:v>
                </c:pt>
                <c:pt idx="368">
                  <c:v>-1.1031999965780415E-3</c:v>
                </c:pt>
                <c:pt idx="369">
                  <c:v>-1.0975999975926243E-3</c:v>
                </c:pt>
                <c:pt idx="370">
                  <c:v>-1.101999994716607E-3</c:v>
                </c:pt>
                <c:pt idx="371">
                  <c:v>-9.4639999588252977E-4</c:v>
                </c:pt>
                <c:pt idx="372">
                  <c:v>-1.1607999986154027E-3</c:v>
                </c:pt>
                <c:pt idx="373">
                  <c:v>-1.145199996244628E-3</c:v>
                </c:pt>
                <c:pt idx="374">
                  <c:v>-1.1195999977644533E-3</c:v>
                </c:pt>
                <c:pt idx="375">
                  <c:v>-1.1039999953936785E-3</c:v>
                </c:pt>
                <c:pt idx="376">
                  <c:v>-1.0183999984292313E-3</c:v>
                </c:pt>
                <c:pt idx="377">
                  <c:v>-1.1115999950561672E-3</c:v>
                </c:pt>
                <c:pt idx="378">
                  <c:v>-1.0560000009718351E-3</c:v>
                </c:pt>
                <c:pt idx="379">
                  <c:v>-1.0503999947104603E-3</c:v>
                </c:pt>
                <c:pt idx="380">
                  <c:v>-1.1147999975946732E-3</c:v>
                </c:pt>
                <c:pt idx="381">
                  <c:v>-1.0591999962343834E-3</c:v>
                </c:pt>
                <c:pt idx="382">
                  <c:v>-1.0235999943688512E-3</c:v>
                </c:pt>
                <c:pt idx="383">
                  <c:v>-1.0279999987687916E-3</c:v>
                </c:pt>
                <c:pt idx="384">
                  <c:v>-1.0324000031687319E-3</c:v>
                </c:pt>
                <c:pt idx="385">
                  <c:v>-1.0267999969073571E-3</c:v>
                </c:pt>
                <c:pt idx="386">
                  <c:v>-1.0411999974166974E-3</c:v>
                </c:pt>
                <c:pt idx="387">
                  <c:v>-9.9559999216580763E-4</c:v>
                </c:pt>
                <c:pt idx="388">
                  <c:v>-1.0499999989406206E-3</c:v>
                </c:pt>
                <c:pt idx="389">
                  <c:v>-1.0744000028353184E-3</c:v>
                </c:pt>
                <c:pt idx="390">
                  <c:v>-1.1287999950582162E-3</c:v>
                </c:pt>
                <c:pt idx="391">
                  <c:v>-1.1531999916769564E-3</c:v>
                </c:pt>
                <c:pt idx="392">
                  <c:v>-1.1475999999674968E-3</c:v>
                </c:pt>
                <c:pt idx="393">
                  <c:v>-1.1720000038621947E-3</c:v>
                </c:pt>
                <c:pt idx="394">
                  <c:v>-1.15640000149142E-3</c:v>
                </c:pt>
                <c:pt idx="395">
                  <c:v>-1.1551999923540279E-3</c:v>
                </c:pt>
                <c:pt idx="396">
                  <c:v>-1.1183999959030189E-3</c:v>
                </c:pt>
                <c:pt idx="397">
                  <c:v>-1.1127999969176017E-3</c:v>
                </c:pt>
                <c:pt idx="398">
                  <c:v>-1.0871999911614694E-3</c:v>
                </c:pt>
                <c:pt idx="399">
                  <c:v>-1.1260000028414652E-3</c:v>
                </c:pt>
                <c:pt idx="400">
                  <c:v>-1.0803999975905754E-3</c:v>
                </c:pt>
                <c:pt idx="401">
                  <c:v>-1.0547999918344431E-3</c:v>
                </c:pt>
                <c:pt idx="402">
                  <c:v>-1.1291999981040135E-3</c:v>
                </c:pt>
                <c:pt idx="403">
                  <c:v>-1.1436000058893114E-3</c:v>
                </c:pt>
                <c:pt idx="404">
                  <c:v>-1.1479999957373366E-3</c:v>
                </c:pt>
                <c:pt idx="405">
                  <c:v>-1.0623999987728894E-3</c:v>
                </c:pt>
                <c:pt idx="406">
                  <c:v>-1.0767999920062721E-3</c:v>
                </c:pt>
                <c:pt idx="407">
                  <c:v>-1.1111999992863275E-3</c:v>
                </c:pt>
                <c:pt idx="408">
                  <c:v>-1.0756000046967529E-3</c:v>
                </c:pt>
                <c:pt idx="409">
                  <c:v>-1.1000000013154931E-3</c:v>
                </c:pt>
                <c:pt idx="410">
                  <c:v>-1.1243999979342334E-3</c:v>
                </c:pt>
                <c:pt idx="411">
                  <c:v>-1.1187999989488162E-3</c:v>
                </c:pt>
                <c:pt idx="412">
                  <c:v>-1.163199995062314E-3</c:v>
                </c:pt>
                <c:pt idx="413">
                  <c:v>-1.2176000018371269E-3</c:v>
                </c:pt>
                <c:pt idx="414">
                  <c:v>-1.2463999955798499E-3</c:v>
                </c:pt>
                <c:pt idx="415">
                  <c:v>-1.2607999960891902E-3</c:v>
                </c:pt>
                <c:pt idx="416">
                  <c:v>-1.2652000004891306E-3</c:v>
                </c:pt>
                <c:pt idx="417">
                  <c:v>-1.2596000015037134E-3</c:v>
                </c:pt>
                <c:pt idx="418">
                  <c:v>-1.2339999957475811E-3</c:v>
                </c:pt>
                <c:pt idx="419">
                  <c:v>-1.2183999933768064E-3</c:v>
                </c:pt>
                <c:pt idx="420">
                  <c:v>-1.2027999982819892E-3</c:v>
                </c:pt>
                <c:pt idx="421">
                  <c:v>-1.1971999992965721E-3</c:v>
                </c:pt>
                <c:pt idx="422">
                  <c:v>-1.2215999959153123E-3</c:v>
                </c:pt>
                <c:pt idx="423">
                  <c:v>-1.1959999974351376E-3</c:v>
                </c:pt>
                <c:pt idx="424">
                  <c:v>-1.1803999950643629E-3</c:v>
                </c:pt>
                <c:pt idx="425">
                  <c:v>-1.1847999994643033E-3</c:v>
                </c:pt>
                <c:pt idx="427">
                  <c:v>-1.149199997598771E-3</c:v>
                </c:pt>
                <c:pt idx="428">
                  <c:v>-1.2235999965923838E-3</c:v>
                </c:pt>
                <c:pt idx="429">
                  <c:v>-1.1823999957414344E-3</c:v>
                </c:pt>
                <c:pt idx="430">
                  <c:v>-1.1868000001413748E-3</c:v>
                </c:pt>
                <c:pt idx="431">
                  <c:v>-1.2012000006507151E-3</c:v>
                </c:pt>
                <c:pt idx="432">
                  <c:v>-1.1355999959050678E-3</c:v>
                </c:pt>
                <c:pt idx="433">
                  <c:v>-1.199999991513323E-3</c:v>
                </c:pt>
                <c:pt idx="434">
                  <c:v>-1.1743999930331483E-3</c:v>
                </c:pt>
                <c:pt idx="435">
                  <c:v>-1.1688000013236888E-3</c:v>
                </c:pt>
                <c:pt idx="436">
                  <c:v>-9.6320000011473894E-4</c:v>
                </c:pt>
                <c:pt idx="437">
                  <c:v>-1.1575999960768968E-3</c:v>
                </c:pt>
                <c:pt idx="438">
                  <c:v>-1.0519999996176921E-3</c:v>
                </c:pt>
                <c:pt idx="439">
                  <c:v>-1.0008000026573427E-3</c:v>
                </c:pt>
                <c:pt idx="440">
                  <c:v>-1.0351999953854829E-3</c:v>
                </c:pt>
                <c:pt idx="441">
                  <c:v>-1.0895999948843382E-3</c:v>
                </c:pt>
                <c:pt idx="442">
                  <c:v>-1.0784000041894615E-3</c:v>
                </c:pt>
                <c:pt idx="443">
                  <c:v>-1.1127999969176017E-3</c:v>
                </c:pt>
                <c:pt idx="444">
                  <c:v>-1.1471999969216995E-3</c:v>
                </c:pt>
                <c:pt idx="445">
                  <c:v>-1.1716000008163974E-3</c:v>
                </c:pt>
                <c:pt idx="446">
                  <c:v>-1.1759999979403801E-3</c:v>
                </c:pt>
                <c:pt idx="447">
                  <c:v>-1.1503999994602054E-3</c:v>
                </c:pt>
                <c:pt idx="448">
                  <c:v>-1.1347999970894307E-3</c:v>
                </c:pt>
                <c:pt idx="449">
                  <c:v>-1.1491999903228134E-3</c:v>
                </c:pt>
                <c:pt idx="450">
                  <c:v>-1.1635999981081113E-3</c:v>
                </c:pt>
                <c:pt idx="451">
                  <c:v>-1.1480000030132942E-3</c:v>
                </c:pt>
                <c:pt idx="452">
                  <c:v>-1.1823999957414344E-3</c:v>
                </c:pt>
                <c:pt idx="453">
                  <c:v>-1.1567999972612597E-3</c:v>
                </c:pt>
                <c:pt idx="454">
                  <c:v>-1.1555999953998253E-3</c:v>
                </c:pt>
                <c:pt idx="455">
                  <c:v>-1.1700000031851232E-3</c:v>
                </c:pt>
                <c:pt idx="456">
                  <c:v>-1.214399999298621E-3</c:v>
                </c:pt>
                <c:pt idx="457">
                  <c:v>-1.1487999945529737E-3</c:v>
                </c:pt>
                <c:pt idx="458">
                  <c:v>-1.193199997942429E-3</c:v>
                </c:pt>
                <c:pt idx="459">
                  <c:v>-1.1475999999674968E-3</c:v>
                </c:pt>
                <c:pt idx="460">
                  <c:v>-1.1519999970914796E-3</c:v>
                </c:pt>
                <c:pt idx="461">
                  <c:v>-1.1663999976008199E-3</c:v>
                </c:pt>
                <c:pt idx="462">
                  <c:v>-1.1207999923499301E-3</c:v>
                </c:pt>
                <c:pt idx="463">
                  <c:v>-9.951999963959679E-4</c:v>
                </c:pt>
                <c:pt idx="464">
                  <c:v>-1.0096000041812658E-3</c:v>
                </c:pt>
                <c:pt idx="465">
                  <c:v>-9.7399999503977597E-4</c:v>
                </c:pt>
                <c:pt idx="466">
                  <c:v>-1.1083999925176613E-3</c:v>
                </c:pt>
                <c:pt idx="467">
                  <c:v>-1.0127999921678565E-3</c:v>
                </c:pt>
                <c:pt idx="468">
                  <c:v>-1.0971999945468269E-3</c:v>
                </c:pt>
                <c:pt idx="469">
                  <c:v>-1.0516000038478523E-3</c:v>
                </c:pt>
                <c:pt idx="470">
                  <c:v>-1.0560000009718351E-3</c:v>
                </c:pt>
                <c:pt idx="471">
                  <c:v>-1.1003999970853329E-3</c:v>
                </c:pt>
                <c:pt idx="472">
                  <c:v>-1.0247999962302856E-3</c:v>
                </c:pt>
                <c:pt idx="473">
                  <c:v>-1.019200004520826E-3</c:v>
                </c:pt>
                <c:pt idx="474">
                  <c:v>-1.0735999967437238E-3</c:v>
                </c:pt>
                <c:pt idx="475">
                  <c:v>-9.9799999588867649E-4</c:v>
                </c:pt>
                <c:pt idx="476">
                  <c:v>-1.0723999948822893E-3</c:v>
                </c:pt>
                <c:pt idx="477">
                  <c:v>-1.0368000002927147E-3</c:v>
                </c:pt>
                <c:pt idx="478">
                  <c:v>-1.0812000036821701E-3</c:v>
                </c:pt>
                <c:pt idx="479">
                  <c:v>-1.0599999950500205E-3</c:v>
                </c:pt>
                <c:pt idx="480">
                  <c:v>-1.0843999989447184E-3</c:v>
                </c:pt>
                <c:pt idx="481">
                  <c:v>-1.1287999950582162E-3</c:v>
                </c:pt>
                <c:pt idx="482">
                  <c:v>-1.1232000033487566E-3</c:v>
                </c:pt>
                <c:pt idx="484">
                  <c:v>-1.1475999999674968E-3</c:v>
                </c:pt>
                <c:pt idx="485">
                  <c:v>-1.1919999960809946E-3</c:v>
                </c:pt>
                <c:pt idx="486">
                  <c:v>-1.1764000009861775E-3</c:v>
                </c:pt>
                <c:pt idx="487">
                  <c:v>-1.1508000025060028E-3</c:v>
                </c:pt>
                <c:pt idx="488">
                  <c:v>-1.145199996244628E-3</c:v>
                </c:pt>
                <c:pt idx="489">
                  <c:v>-1.1695999928633682E-3</c:v>
                </c:pt>
                <c:pt idx="490">
                  <c:v>-1.1839999933727086E-3</c:v>
                </c:pt>
                <c:pt idx="491">
                  <c:v>-1.1783999943872914E-3</c:v>
                </c:pt>
                <c:pt idx="492">
                  <c:v>-1.1928000021725893E-3</c:v>
                </c:pt>
                <c:pt idx="493">
                  <c:v>-1.1372000008122995E-3</c:v>
                </c:pt>
                <c:pt idx="494">
                  <c:v>-1.1115999950561672E-3</c:v>
                </c:pt>
                <c:pt idx="495">
                  <c:v>-1.0959999999613501E-3</c:v>
                </c:pt>
                <c:pt idx="496">
                  <c:v>-1.0903999936999753E-3</c:v>
                </c:pt>
                <c:pt idx="497">
                  <c:v>-1.1048000014852732E-3</c:v>
                </c:pt>
                <c:pt idx="498">
                  <c:v>-1.1291999981040135E-3</c:v>
                </c:pt>
                <c:pt idx="499">
                  <c:v>-1.1435999913373962E-3</c:v>
                </c:pt>
                <c:pt idx="500">
                  <c:v>-1.1579999991226941E-3</c:v>
                </c:pt>
                <c:pt idx="501">
                  <c:v>-1.2123999986215495E-3</c:v>
                </c:pt>
                <c:pt idx="502">
                  <c:v>-1.2267999991308898E-3</c:v>
                </c:pt>
                <c:pt idx="503">
                  <c:v>-1.2311999962548725E-3</c:v>
                </c:pt>
                <c:pt idx="504">
                  <c:v>-1.2555999928736128E-3</c:v>
                </c:pt>
                <c:pt idx="506">
                  <c:v>-1.2299999943934381E-3</c:v>
                </c:pt>
                <c:pt idx="507">
                  <c:v>-1.254399998288136E-3</c:v>
                </c:pt>
                <c:pt idx="508">
                  <c:v>-1.2387999959173612E-3</c:v>
                </c:pt>
                <c:pt idx="509">
                  <c:v>-1.1431999955675565E-3</c:v>
                </c:pt>
                <c:pt idx="510">
                  <c:v>-1.2019999994663522E-3</c:v>
                </c:pt>
                <c:pt idx="511">
                  <c:v>-1.15640000149142E-3</c:v>
                </c:pt>
                <c:pt idx="512">
                  <c:v>-1.1407999991206452E-3</c:v>
                </c:pt>
                <c:pt idx="513">
                  <c:v>-1.1051999899791554E-3</c:v>
                </c:pt>
                <c:pt idx="514">
                  <c:v>-1.0995999982696958E-3</c:v>
                </c:pt>
                <c:pt idx="515">
                  <c:v>-1.0640000036801212E-3</c:v>
                </c:pt>
                <c:pt idx="516">
                  <c:v>-1.0783999969135039E-3</c:v>
                </c:pt>
                <c:pt idx="517">
                  <c:v>-1.0727999979280867E-3</c:v>
                </c:pt>
                <c:pt idx="518">
                  <c:v>-1.0972000018227845E-3</c:v>
                </c:pt>
                <c:pt idx="519">
                  <c:v>-1.1115999950561672E-3</c:v>
                </c:pt>
                <c:pt idx="520">
                  <c:v>-1.0959999999613501E-3</c:v>
                </c:pt>
                <c:pt idx="521">
                  <c:v>-1.1003999970853329E-3</c:v>
                </c:pt>
                <c:pt idx="522">
                  <c:v>-1.1247999937040731E-3</c:v>
                </c:pt>
                <c:pt idx="523">
                  <c:v>-1.0891999991144985E-3</c:v>
                </c:pt>
                <c:pt idx="524">
                  <c:v>-1.1035999996238388E-3</c:v>
                </c:pt>
                <c:pt idx="525">
                  <c:v>-1.1279999962425791E-3</c:v>
                </c:pt>
                <c:pt idx="526">
                  <c:v>-1.1223999972571619E-3</c:v>
                </c:pt>
                <c:pt idx="527">
                  <c:v>-1.0967999915010296E-3</c:v>
                </c:pt>
                <c:pt idx="528">
                  <c:v>-1.1611999943852425E-3</c:v>
                </c:pt>
                <c:pt idx="529">
                  <c:v>-1.1756000021705404E-3</c:v>
                </c:pt>
                <c:pt idx="530">
                  <c:v>-1.1799999992945231E-3</c:v>
                </c:pt>
                <c:pt idx="531">
                  <c:v>-1.1743999930331483E-3</c:v>
                </c:pt>
                <c:pt idx="532">
                  <c:v>-1.1488000018289313E-3</c:v>
                </c:pt>
                <c:pt idx="533">
                  <c:v>-1.1276000004727393E-3</c:v>
                </c:pt>
                <c:pt idx="534">
                  <c:v>-1.1219999942113645E-3</c:v>
                </c:pt>
                <c:pt idx="535">
                  <c:v>-1.0963999957311898E-3</c:v>
                </c:pt>
                <c:pt idx="536">
                  <c:v>-1.1959999974351376E-3</c:v>
                </c:pt>
                <c:pt idx="537">
                  <c:v>-1.1803999950643629E-3</c:v>
                </c:pt>
                <c:pt idx="538">
                  <c:v>-1.1448000004747882E-3</c:v>
                </c:pt>
                <c:pt idx="539">
                  <c:v>-1.1691999970935285E-3</c:v>
                </c:pt>
                <c:pt idx="540">
                  <c:v>-1.1835999976028688E-3</c:v>
                </c:pt>
                <c:pt idx="541">
                  <c:v>-1.1279999962425791E-3</c:v>
                </c:pt>
                <c:pt idx="542">
                  <c:v>-1.1223999972571619E-3</c:v>
                </c:pt>
                <c:pt idx="543">
                  <c:v>-1.1468000011518598E-3</c:v>
                </c:pt>
                <c:pt idx="544">
                  <c:v>-1.1612000016612001E-3</c:v>
                </c:pt>
                <c:pt idx="545">
                  <c:v>-1.1655999987851828E-3</c:v>
                </c:pt>
                <c:pt idx="546">
                  <c:v>-1.169999988633208E-3</c:v>
                </c:pt>
                <c:pt idx="547">
                  <c:v>-1.193199997942429E-3</c:v>
                </c:pt>
                <c:pt idx="548">
                  <c:v>-1.1975999950664118E-3</c:v>
                </c:pt>
                <c:pt idx="549">
                  <c:v>-1.1819999999715947E-3</c:v>
                </c:pt>
                <c:pt idx="550">
                  <c:v>-1.14640000538202E-3</c:v>
                </c:pt>
                <c:pt idx="551">
                  <c:v>-1.1407999991206452E-3</c:v>
                </c:pt>
                <c:pt idx="552">
                  <c:v>-1.1151999933645129E-3</c:v>
                </c:pt>
                <c:pt idx="553">
                  <c:v>-1.1395999899832532E-3</c:v>
                </c:pt>
                <c:pt idx="554">
                  <c:v>-1.1539999977685511E-3</c:v>
                </c:pt>
                <c:pt idx="555">
                  <c:v>-1.0784000041894615E-3</c:v>
                </c:pt>
                <c:pt idx="556">
                  <c:v>-1.0227999955532141E-3</c:v>
                </c:pt>
                <c:pt idx="557">
                  <c:v>-1.0071999931824394E-3</c:v>
                </c:pt>
                <c:pt idx="558">
                  <c:v>-9.0159999672323465E-4</c:v>
                </c:pt>
                <c:pt idx="559">
                  <c:v>-1.02599999809172E-3</c:v>
                </c:pt>
                <c:pt idx="560">
                  <c:v>-1.1104000004706904E-3</c:v>
                </c:pt>
                <c:pt idx="561">
                  <c:v>-1.1247999937040731E-3</c:v>
                </c:pt>
                <c:pt idx="562">
                  <c:v>-1.199199992697686E-3</c:v>
                </c:pt>
                <c:pt idx="563">
                  <c:v>-1.0135999982594512E-3</c:v>
                </c:pt>
                <c:pt idx="564">
                  <c:v>-1.1711999904946424E-3</c:v>
                </c:pt>
                <c:pt idx="565">
                  <c:v>-1.0755999974207953E-3</c:v>
                </c:pt>
                <c:pt idx="566">
                  <c:v>-1.1300000041956082E-3</c:v>
                </c:pt>
                <c:pt idx="567">
                  <c:v>-1.1043999984394759E-3</c:v>
                </c:pt>
                <c:pt idx="568">
                  <c:v>-1.0287999975844286E-3</c:v>
                </c:pt>
                <c:pt idx="569">
                  <c:v>-1.113199999963399E-3</c:v>
                </c:pt>
                <c:pt idx="570">
                  <c:v>-1.1976000023423694E-3</c:v>
                </c:pt>
                <c:pt idx="571">
                  <c:v>-1.0719999991124496E-3</c:v>
                </c:pt>
                <c:pt idx="572">
                  <c:v>-1.1763999937102199E-3</c:v>
                </c:pt>
                <c:pt idx="573">
                  <c:v>-1.0207999948761426E-3</c:v>
                </c:pt>
                <c:pt idx="574">
                  <c:v>-1.0751999943749979E-3</c:v>
                </c:pt>
                <c:pt idx="575">
                  <c:v>-1.0196000002906658E-3</c:v>
                </c:pt>
                <c:pt idx="576">
                  <c:v>-1.1139999987790361E-3</c:v>
                </c:pt>
                <c:pt idx="577">
                  <c:v>-1.0883999930229038E-3</c:v>
                </c:pt>
                <c:pt idx="578">
                  <c:v>-1.1927999948966317E-3</c:v>
                </c:pt>
                <c:pt idx="579">
                  <c:v>-1.1716000008163974E-3</c:v>
                </c:pt>
                <c:pt idx="580">
                  <c:v>-1.1259999955655076E-3</c:v>
                </c:pt>
                <c:pt idx="581">
                  <c:v>-1.1703999916790053E-3</c:v>
                </c:pt>
                <c:pt idx="582">
                  <c:v>-1.1747999960789457E-3</c:v>
                </c:pt>
                <c:pt idx="583">
                  <c:v>-1.1892000038642436E-3</c:v>
                </c:pt>
                <c:pt idx="584">
                  <c:v>-1.1835999976028688E-3</c:v>
                </c:pt>
                <c:pt idx="585">
                  <c:v>-1.2079999942216091E-3</c:v>
                </c:pt>
                <c:pt idx="586">
                  <c:v>-1.1523999928613193E-3</c:v>
                </c:pt>
                <c:pt idx="587">
                  <c:v>-1.1567999972612597E-3</c:v>
                </c:pt>
                <c:pt idx="588">
                  <c:v>-1.1412000021664426E-3</c:v>
                </c:pt>
                <c:pt idx="589">
                  <c:v>-1.1555999953998253E-3</c:v>
                </c:pt>
                <c:pt idx="590">
                  <c:v>-1.119999993534293E-3</c:v>
                </c:pt>
                <c:pt idx="591">
                  <c:v>-1.1843999964185059E-3</c:v>
                </c:pt>
                <c:pt idx="592">
                  <c:v>-1.1987999969278462E-3</c:v>
                </c:pt>
                <c:pt idx="593">
                  <c:v>-1.3532000011764467E-3</c:v>
                </c:pt>
                <c:pt idx="594">
                  <c:v>-1.1975999950664118E-3</c:v>
                </c:pt>
                <c:pt idx="595">
                  <c:v>-1.1619999932008795E-3</c:v>
                </c:pt>
                <c:pt idx="596">
                  <c:v>-1.1463999981060624E-3</c:v>
                </c:pt>
                <c:pt idx="597">
                  <c:v>-1.1508000025060028E-3</c:v>
                </c:pt>
                <c:pt idx="600">
                  <c:v>-1.1551999996299855E-3</c:v>
                </c:pt>
                <c:pt idx="601">
                  <c:v>-1.2195999952382408E-3</c:v>
                </c:pt>
                <c:pt idx="602">
                  <c:v>-1.213999988976866E-3</c:v>
                </c:pt>
                <c:pt idx="603">
                  <c:v>-1.1228000003029592E-3</c:v>
                </c:pt>
                <c:pt idx="604">
                  <c:v>-1.1071999979321845E-3</c:v>
                </c:pt>
                <c:pt idx="605">
                  <c:v>-1.0415999931865372E-3</c:v>
                </c:pt>
                <c:pt idx="606">
                  <c:v>-1.1159999994561076E-3</c:v>
                </c:pt>
                <c:pt idx="607">
                  <c:v>-1.1547999965841882E-3</c:v>
                </c:pt>
                <c:pt idx="608">
                  <c:v>-1.0791999957291409E-3</c:v>
                </c:pt>
                <c:pt idx="609">
                  <c:v>-1.0235999943688512E-3</c:v>
                </c:pt>
                <c:pt idx="610">
                  <c:v>-1.0279999987687916E-3</c:v>
                </c:pt>
                <c:pt idx="611">
                  <c:v>-1.0124000036739744E-3</c:v>
                </c:pt>
                <c:pt idx="612">
                  <c:v>-1.0467999964021146E-3</c:v>
                </c:pt>
                <c:pt idx="613">
                  <c:v>-1.0411999974166974E-3</c:v>
                </c:pt>
                <c:pt idx="614">
                  <c:v>-1.0355999911553226E-3</c:v>
                </c:pt>
                <c:pt idx="615">
                  <c:v>-1.0899999979301356E-3</c:v>
                </c:pt>
                <c:pt idx="616">
                  <c:v>-1.1243999979342334E-3</c:v>
                </c:pt>
                <c:pt idx="617">
                  <c:v>-1.1187999989488162E-3</c:v>
                </c:pt>
                <c:pt idx="618">
                  <c:v>-1.1931999906664714E-3</c:v>
                </c:pt>
                <c:pt idx="619">
                  <c:v>-1.2376000013318844E-3</c:v>
                </c:pt>
                <c:pt idx="620">
                  <c:v>-1.1819999999715947E-3</c:v>
                </c:pt>
                <c:pt idx="621">
                  <c:v>-1.196400000480935E-3</c:v>
                </c:pt>
                <c:pt idx="622">
                  <c:v>-1.1707999947248027E-3</c:v>
                </c:pt>
                <c:pt idx="623">
                  <c:v>-1.1251999894739129E-3</c:v>
                </c:pt>
                <c:pt idx="624">
                  <c:v>-1.1395999972592108E-3</c:v>
                </c:pt>
                <c:pt idx="625">
                  <c:v>-1.1740000045392662E-3</c:v>
                </c:pt>
                <c:pt idx="626">
                  <c:v>-1.1583999948925339E-3</c:v>
                </c:pt>
                <c:pt idx="627">
                  <c:v>-1.1527999959071167E-3</c:v>
                </c:pt>
                <c:pt idx="628">
                  <c:v>-1.1871999959112145E-3</c:v>
                </c:pt>
                <c:pt idx="629">
                  <c:v>-1.0715999960666522E-3</c:v>
                </c:pt>
                <c:pt idx="630">
                  <c:v>-1.0659999970812351E-3</c:v>
                </c:pt>
                <c:pt idx="631">
                  <c:v>-1.0003999996115454E-3</c:v>
                </c:pt>
                <c:pt idx="632">
                  <c:v>-1.0747999913292006E-3</c:v>
                </c:pt>
                <c:pt idx="633">
                  <c:v>-1.0791999957291409E-3</c:v>
                </c:pt>
                <c:pt idx="634">
                  <c:v>-1.1035999996238388E-3</c:v>
                </c:pt>
                <c:pt idx="635">
                  <c:v>-1.1079999967478216E-3</c:v>
                </c:pt>
                <c:pt idx="636">
                  <c:v>-1.1023999977624044E-3</c:v>
                </c:pt>
                <c:pt idx="637">
                  <c:v>-1.1067999948863871E-3</c:v>
                </c:pt>
                <c:pt idx="638">
                  <c:v>-1.141199994890485E-3</c:v>
                </c:pt>
                <c:pt idx="639">
                  <c:v>-1.1356000031810254E-3</c:v>
                </c:pt>
                <c:pt idx="640">
                  <c:v>-1.1299999969196506E-3</c:v>
                </c:pt>
                <c:pt idx="641">
                  <c:v>-1.1343999940436333E-3</c:v>
                </c:pt>
                <c:pt idx="642">
                  <c:v>-1.1087999955634587E-3</c:v>
                </c:pt>
                <c:pt idx="643">
                  <c:v>-1.1331999921821989E-3</c:v>
                </c:pt>
                <c:pt idx="644">
                  <c:v>-1.1675999994622543E-3</c:v>
                </c:pt>
                <c:pt idx="645">
                  <c:v>-1.1919999960809946E-3</c:v>
                </c:pt>
                <c:pt idx="646">
                  <c:v>-1.1063999918405898E-3</c:v>
                </c:pt>
                <c:pt idx="647">
                  <c:v>-1.1807999981101602E-3</c:v>
                </c:pt>
                <c:pt idx="648">
                  <c:v>-1.175199999124743E-3</c:v>
                </c:pt>
                <c:pt idx="649">
                  <c:v>-1.1496000006445684E-3</c:v>
                </c:pt>
                <c:pt idx="650">
                  <c:v>-1.2239999923622236E-3</c:v>
                </c:pt>
                <c:pt idx="651">
                  <c:v>-1.1527999959071167E-3</c:v>
                </c:pt>
                <c:pt idx="652">
                  <c:v>-1.1572000003070571E-3</c:v>
                </c:pt>
                <c:pt idx="654">
                  <c:v>-1.1916000003111549E-3</c:v>
                </c:pt>
                <c:pt idx="655">
                  <c:v>-1.1459999950602651E-3</c:v>
                </c:pt>
                <c:pt idx="656">
                  <c:v>-1.1403999960748479E-3</c:v>
                </c:pt>
                <c:pt idx="657">
                  <c:v>-1.1548000038601458E-3</c:v>
                </c:pt>
                <c:pt idx="658">
                  <c:v>-1.1192000019946136E-3</c:v>
                </c:pt>
                <c:pt idx="659">
                  <c:v>-1.2035999970976263E-3</c:v>
                </c:pt>
                <c:pt idx="660">
                  <c:v>-1.217999990331009E-3</c:v>
                </c:pt>
                <c:pt idx="661">
                  <c:v>-1.192399999126792E-3</c:v>
                </c:pt>
                <c:pt idx="662">
                  <c:v>-1.2368000025162473E-3</c:v>
                </c:pt>
                <c:pt idx="663">
                  <c:v>-1.1812000011559576E-3</c:v>
                </c:pt>
                <c:pt idx="664">
                  <c:v>-1.1955999943893403E-3</c:v>
                </c:pt>
                <c:pt idx="665">
                  <c:v>-1.2099999948986806E-3</c:v>
                </c:pt>
                <c:pt idx="666">
                  <c:v>-1.2043999959132634E-3</c:v>
                </c:pt>
                <c:pt idx="667">
                  <c:v>-1.2287999998079613E-3</c:v>
                </c:pt>
                <c:pt idx="668">
                  <c:v>-1.153199998952914E-3</c:v>
                </c:pt>
                <c:pt idx="669">
                  <c:v>-1.1975999950664118E-3</c:v>
                </c:pt>
                <c:pt idx="670">
                  <c:v>-1.1220000014873222E-3</c:v>
                </c:pt>
                <c:pt idx="671">
                  <c:v>-1.0964000030071475E-3</c:v>
                </c:pt>
                <c:pt idx="672">
                  <c:v>-1.1508000025060028E-3</c:v>
                </c:pt>
                <c:pt idx="673">
                  <c:v>-1.1651999957393855E-3</c:v>
                </c:pt>
                <c:pt idx="674">
                  <c:v>-1.2295999913476408E-3</c:v>
                </c:pt>
                <c:pt idx="675">
                  <c:v>-1.1939999967580661E-3</c:v>
                </c:pt>
                <c:pt idx="676">
                  <c:v>-1.1984000011580065E-3</c:v>
                </c:pt>
                <c:pt idx="677">
                  <c:v>-1.2627999967662618E-3</c:v>
                </c:pt>
                <c:pt idx="678">
                  <c:v>-1.2571999977808446E-3</c:v>
                </c:pt>
                <c:pt idx="679">
                  <c:v>-1.3515999962692149E-3</c:v>
                </c:pt>
                <c:pt idx="680">
                  <c:v>-1.2459999925340526E-3</c:v>
                </c:pt>
                <c:pt idx="681">
                  <c:v>-1.240400000824593E-3</c:v>
                </c:pt>
                <c:pt idx="682">
                  <c:v>-1.2948000003234483E-3</c:v>
                </c:pt>
                <c:pt idx="683">
                  <c:v>-1.3436000008368865E-3</c:v>
                </c:pt>
                <c:pt idx="684">
                  <c:v>-1.2780000033671968E-3</c:v>
                </c:pt>
                <c:pt idx="685">
                  <c:v>-1.2824000004911795E-3</c:v>
                </c:pt>
                <c:pt idx="686">
                  <c:v>-1.2867999976151623E-3</c:v>
                </c:pt>
                <c:pt idx="687">
                  <c:v>-1.1511999909998849E-3</c:v>
                </c:pt>
                <c:pt idx="688">
                  <c:v>-1.2556000001495704E-3</c:v>
                </c:pt>
                <c:pt idx="689">
                  <c:v>-1.1999999987892807E-3</c:v>
                </c:pt>
                <c:pt idx="690">
                  <c:v>-1.1843999964185059E-3</c:v>
                </c:pt>
                <c:pt idx="691">
                  <c:v>-1.2287999925320037E-3</c:v>
                </c:pt>
                <c:pt idx="692">
                  <c:v>-1.1431999955675565E-3</c:v>
                </c:pt>
                <c:pt idx="693">
                  <c:v>-1.1576000033528544E-3</c:v>
                </c:pt>
                <c:pt idx="694">
                  <c:v>-1.1420000009820797E-3</c:v>
                </c:pt>
                <c:pt idx="695">
                  <c:v>-1.3507999901776202E-3</c:v>
                </c:pt>
                <c:pt idx="696">
                  <c:v>-1.0851999977603555E-3</c:v>
                </c:pt>
                <c:pt idx="697">
                  <c:v>-1.3395999994827434E-3</c:v>
                </c:pt>
                <c:pt idx="698">
                  <c:v>-1.1339999982737936E-3</c:v>
                </c:pt>
                <c:pt idx="699">
                  <c:v>-1.1283999920124188E-3</c:v>
                </c:pt>
                <c:pt idx="700">
                  <c:v>-1.1327999891364016E-3</c:v>
                </c:pt>
                <c:pt idx="701">
                  <c:v>-1.0971999945468269E-3</c:v>
                </c:pt>
                <c:pt idx="702">
                  <c:v>-1.1015999989467673E-3</c:v>
                </c:pt>
                <c:pt idx="703">
                  <c:v>-1.1959999974351376E-3</c:v>
                </c:pt>
                <c:pt idx="704">
                  <c:v>-1.0503999947104603E-3</c:v>
                </c:pt>
                <c:pt idx="705">
                  <c:v>-1.0547999991104007E-3</c:v>
                </c:pt>
                <c:pt idx="706">
                  <c:v>-9.9920000502606854E-4</c:v>
                </c:pt>
                <c:pt idx="707">
                  <c:v>-1.1536000019987114E-3</c:v>
                </c:pt>
                <c:pt idx="708">
                  <c:v>-1.057999994372949E-3</c:v>
                </c:pt>
                <c:pt idx="709">
                  <c:v>-1.0623999914969318E-3</c:v>
                </c:pt>
                <c:pt idx="710">
                  <c:v>-1.0767999992822297E-3</c:v>
                </c:pt>
                <c:pt idx="711">
                  <c:v>-1.0612000041874126E-3</c:v>
                </c:pt>
                <c:pt idx="712">
                  <c:v>-1.0355999984312803E-3</c:v>
                </c:pt>
                <c:pt idx="713">
                  <c:v>-1.079999994544778E-3</c:v>
                </c:pt>
                <c:pt idx="714">
                  <c:v>-1.1243999979342334E-3</c:v>
                </c:pt>
                <c:pt idx="715">
                  <c:v>-1.1687999940477312E-3</c:v>
                </c:pt>
                <c:pt idx="716">
                  <c:v>-1.1731999984476715E-3</c:v>
                </c:pt>
                <c:pt idx="717">
                  <c:v>-1.1575999960768968E-3</c:v>
                </c:pt>
                <c:pt idx="718">
                  <c:v>-1.2019999921903946E-3</c:v>
                </c:pt>
                <c:pt idx="719">
                  <c:v>-1.2351999976090156E-3</c:v>
                </c:pt>
                <c:pt idx="720">
                  <c:v>-1.1995999957434833E-3</c:v>
                </c:pt>
                <c:pt idx="721">
                  <c:v>-1.2039999928674661E-3</c:v>
                </c:pt>
                <c:pt idx="722">
                  <c:v>-1.2183999933768064E-3</c:v>
                </c:pt>
                <c:pt idx="723">
                  <c:v>-1.2128000016673468E-3</c:v>
                </c:pt>
                <c:pt idx="724">
                  <c:v>-1.207199995405972E-3</c:v>
                </c:pt>
                <c:pt idx="725">
                  <c:v>-1.1915999930351973E-3</c:v>
                </c:pt>
                <c:pt idx="726">
                  <c:v>-1.1860000013257377E-3</c:v>
                </c:pt>
                <c:pt idx="727">
                  <c:v>-1.1704000062309206E-3</c:v>
                </c:pt>
                <c:pt idx="728">
                  <c:v>-1.2647999974433333E-3</c:v>
                </c:pt>
                <c:pt idx="729">
                  <c:v>-1.189199996588286E-3</c:v>
                </c:pt>
                <c:pt idx="730">
                  <c:v>-1.2235999965923838E-3</c:v>
                </c:pt>
                <c:pt idx="731">
                  <c:v>-1.2979999955859967E-3</c:v>
                </c:pt>
                <c:pt idx="732">
                  <c:v>-1.3324000028660521E-3</c:v>
                </c:pt>
                <c:pt idx="733">
                  <c:v>-1.3067999971099198E-3</c:v>
                </c:pt>
                <c:pt idx="734">
                  <c:v>-1.3111999942339025E-3</c:v>
                </c:pt>
                <c:pt idx="735">
                  <c:v>-1.2655999889830127E-3</c:v>
                </c:pt>
                <c:pt idx="736">
                  <c:v>-1.2399999977787957E-3</c:v>
                </c:pt>
                <c:pt idx="737">
                  <c:v>-1.1943999998038635E-3</c:v>
                </c:pt>
                <c:pt idx="738">
                  <c:v>-1.2287999998079613E-3</c:v>
                </c:pt>
                <c:pt idx="739">
                  <c:v>-1.2531999964267015E-3</c:v>
                </c:pt>
                <c:pt idx="740">
                  <c:v>-1.1375999965821393E-3</c:v>
                </c:pt>
                <c:pt idx="741">
                  <c:v>-1.1620000004768372E-3</c:v>
                </c:pt>
                <c:pt idx="742">
                  <c:v>-1.1764000009861775E-3</c:v>
                </c:pt>
                <c:pt idx="743">
                  <c:v>-1.1607999986154027E-3</c:v>
                </c:pt>
                <c:pt idx="744">
                  <c:v>-1.1551999923540279E-3</c:v>
                </c:pt>
                <c:pt idx="745">
                  <c:v>-1.1595999967539683E-3</c:v>
                </c:pt>
                <c:pt idx="746">
                  <c:v>-1.1740000045392662E-3</c:v>
                </c:pt>
                <c:pt idx="747">
                  <c:v>-1.1984000011580065E-3</c:v>
                </c:pt>
                <c:pt idx="748">
                  <c:v>-1.2127999943913892E-3</c:v>
                </c:pt>
                <c:pt idx="749">
                  <c:v>-1.1971999992965721E-3</c:v>
                </c:pt>
                <c:pt idx="750">
                  <c:v>-1.2015999964205548E-3</c:v>
                </c:pt>
                <c:pt idx="751">
                  <c:v>-1.2060000008204952E-3</c:v>
                </c:pt>
                <c:pt idx="752">
                  <c:v>-1.1803999950643629E-3</c:v>
                </c:pt>
                <c:pt idx="753">
                  <c:v>-1.1947999955737032E-3</c:v>
                </c:pt>
                <c:pt idx="754">
                  <c:v>-1.189199996588286E-3</c:v>
                </c:pt>
                <c:pt idx="755">
                  <c:v>-1.2136000004829839E-3</c:v>
                </c:pt>
                <c:pt idx="756">
                  <c:v>-1.1779999986174516E-3</c:v>
                </c:pt>
                <c:pt idx="757">
                  <c:v>-1.232399998116307E-3</c:v>
                </c:pt>
                <c:pt idx="758">
                  <c:v>-1.0267999896313995E-3</c:v>
                </c:pt>
                <c:pt idx="759">
                  <c:v>-1.1956000016652979E-3</c:v>
                </c:pt>
                <c:pt idx="760">
                  <c:v>-1.1899999954039231E-3</c:v>
                </c:pt>
                <c:pt idx="761">
                  <c:v>-1.1543999935383908E-3</c:v>
                </c:pt>
                <c:pt idx="762">
                  <c:v>-1.1187999989488162E-3</c:v>
                </c:pt>
                <c:pt idx="763">
                  <c:v>-1.1732000057236291E-3</c:v>
                </c:pt>
                <c:pt idx="764">
                  <c:v>-1.1675999994622543E-3</c:v>
                </c:pt>
                <c:pt idx="765">
                  <c:v>-1.1619999932008795E-3</c:v>
                </c:pt>
                <c:pt idx="766">
                  <c:v>-1.2163999926997349E-3</c:v>
                </c:pt>
                <c:pt idx="767">
                  <c:v>-1.2308000004850328E-3</c:v>
                </c:pt>
                <c:pt idx="768">
                  <c:v>-1.2552000043797307E-3</c:v>
                </c:pt>
                <c:pt idx="769">
                  <c:v>-1.2596000015037134E-3</c:v>
                </c:pt>
                <c:pt idx="770">
                  <c:v>-1.2739999947370961E-3</c:v>
                </c:pt>
                <c:pt idx="771">
                  <c:v>-1.2327999938861467E-3</c:v>
                </c:pt>
                <c:pt idx="772">
                  <c:v>-1.2171999987913296E-3</c:v>
                </c:pt>
                <c:pt idx="773">
                  <c:v>-1.2015999964205548E-3</c:v>
                </c:pt>
                <c:pt idx="774">
                  <c:v>-1.2059999935445376E-3</c:v>
                </c:pt>
                <c:pt idx="775">
                  <c:v>-1.1703999989549629E-3</c:v>
                </c:pt>
                <c:pt idx="776">
                  <c:v>-1.1448000004747882E-3</c:v>
                </c:pt>
                <c:pt idx="777">
                  <c:v>-1.149199997598771E-3</c:v>
                </c:pt>
                <c:pt idx="778">
                  <c:v>-1.1468000011518598E-3</c:v>
                </c:pt>
                <c:pt idx="779">
                  <c:v>-1.1812000011559576E-3</c:v>
                </c:pt>
                <c:pt idx="780">
                  <c:v>-1.1455999920144677E-3</c:v>
                </c:pt>
                <c:pt idx="781">
                  <c:v>-1.1799999992945231E-3</c:v>
                </c:pt>
                <c:pt idx="782">
                  <c:v>-1.2088000003132038E-3</c:v>
                </c:pt>
                <c:pt idx="783">
                  <c:v>-1.2631999998120591E-3</c:v>
                </c:pt>
                <c:pt idx="784">
                  <c:v>-1.2275999906705692E-3</c:v>
                </c:pt>
                <c:pt idx="785">
                  <c:v>-1.2720000013359822E-3</c:v>
                </c:pt>
                <c:pt idx="786">
                  <c:v>-1.2163999999756925E-3</c:v>
                </c:pt>
                <c:pt idx="787">
                  <c:v>-1.2108000009902753E-3</c:v>
                </c:pt>
                <c:pt idx="788">
                  <c:v>-1.2351999976090156E-3</c:v>
                </c:pt>
                <c:pt idx="789">
                  <c:v>-1.2795999937225133E-3</c:v>
                </c:pt>
                <c:pt idx="790">
                  <c:v>-1.1339999982737936E-3</c:v>
                </c:pt>
                <c:pt idx="791">
                  <c:v>-1.1283999992883764E-3</c:v>
                </c:pt>
                <c:pt idx="792">
                  <c:v>-1.1127999969176017E-3</c:v>
                </c:pt>
                <c:pt idx="793">
                  <c:v>-1.1071999979321845E-3</c:v>
                </c:pt>
                <c:pt idx="794">
                  <c:v>-1.1316000018268824E-3</c:v>
                </c:pt>
                <c:pt idx="795">
                  <c:v>-1.2103999979444779E-3</c:v>
                </c:pt>
                <c:pt idx="796">
                  <c:v>-1.1691999970935285E-3</c:v>
                </c:pt>
                <c:pt idx="797">
                  <c:v>-1.2136000004829839E-3</c:v>
                </c:pt>
                <c:pt idx="798">
                  <c:v>-1.0223999997833744E-3</c:v>
                </c:pt>
                <c:pt idx="799">
                  <c:v>-1.0467999964021146E-3</c:v>
                </c:pt>
                <c:pt idx="800">
                  <c:v>-1.10119999590097E-3</c:v>
                </c:pt>
                <c:pt idx="801">
                  <c:v>-1.1855999982799403E-3</c:v>
                </c:pt>
                <c:pt idx="802">
                  <c:v>-1.1599999997997656E-3</c:v>
                </c:pt>
                <c:pt idx="803">
                  <c:v>-1.1243999979342334E-3</c:v>
                </c:pt>
                <c:pt idx="804">
                  <c:v>-1.1887999935424887E-3</c:v>
                </c:pt>
                <c:pt idx="805">
                  <c:v>-1.1031999965780415E-3</c:v>
                </c:pt>
                <c:pt idx="806">
                  <c:v>-1.0976000048685819E-3</c:v>
                </c:pt>
                <c:pt idx="807">
                  <c:v>-1.2219999989611097E-3</c:v>
                </c:pt>
                <c:pt idx="808">
                  <c:v>-1.2007999903289601E-3</c:v>
                </c:pt>
                <c:pt idx="809">
                  <c:v>-1.175199999124743E-3</c:v>
                </c:pt>
                <c:pt idx="810">
                  <c:v>-1.1895999996340834E-3</c:v>
                </c:pt>
                <c:pt idx="811">
                  <c:v>-1.123999994888436E-3</c:v>
                </c:pt>
                <c:pt idx="812">
                  <c:v>-1.1583999948925339E-3</c:v>
                </c:pt>
                <c:pt idx="813">
                  <c:v>-1.1527999886311591E-3</c:v>
                </c:pt>
                <c:pt idx="814">
                  <c:v>-1.1371999935363419E-3</c:v>
                </c:pt>
                <c:pt idx="815">
                  <c:v>-1.1615999974310398E-3</c:v>
                </c:pt>
                <c:pt idx="816">
                  <c:v>-1.1659999945550226E-3</c:v>
                </c:pt>
                <c:pt idx="817">
                  <c:v>-1.1903999911737628E-3</c:v>
                </c:pt>
                <c:pt idx="818">
                  <c:v>-1.2047999989590608E-3</c:v>
                </c:pt>
                <c:pt idx="819">
                  <c:v>-1.1892000038642436E-3</c:v>
                </c:pt>
                <c:pt idx="820">
                  <c:v>-1.1936000009882264E-3</c:v>
                </c:pt>
                <c:pt idx="821">
                  <c:v>-1.1779999986174516E-3</c:v>
                </c:pt>
                <c:pt idx="822">
                  <c:v>-1.1823999957414344E-3</c:v>
                </c:pt>
                <c:pt idx="823">
                  <c:v>-1.0967999987769872E-3</c:v>
                </c:pt>
                <c:pt idx="824">
                  <c:v>-1.1711999977706E-3</c:v>
                </c:pt>
                <c:pt idx="825">
                  <c:v>-1.1155999964103103E-3</c:v>
                </c:pt>
                <c:pt idx="826">
                  <c:v>-1.1299999969196506E-3</c:v>
                </c:pt>
                <c:pt idx="827">
                  <c:v>-1.1832000018330291E-3</c:v>
                </c:pt>
                <c:pt idx="828">
                  <c:v>-1.1775999955716543E-3</c:v>
                </c:pt>
                <c:pt idx="829">
                  <c:v>-1.1719999965862371E-3</c:v>
                </c:pt>
                <c:pt idx="830">
                  <c:v>-1.1563999942154624E-3</c:v>
                </c:pt>
                <c:pt idx="831">
                  <c:v>-1.0608000011416152E-3</c:v>
                </c:pt>
                <c:pt idx="832">
                  <c:v>-1.095200001145713E-3</c:v>
                </c:pt>
                <c:pt idx="833">
                  <c:v>-1.0995999982696958E-3</c:v>
                </c:pt>
                <c:pt idx="834">
                  <c:v>-1.1539999904925935E-3</c:v>
                </c:pt>
                <c:pt idx="835">
                  <c:v>-1.1383999953977764E-3</c:v>
                </c:pt>
                <c:pt idx="836">
                  <c:v>-1.1427999997977167E-3</c:v>
                </c:pt>
                <c:pt idx="837">
                  <c:v>-1.207199995405972E-3</c:v>
                </c:pt>
                <c:pt idx="838">
                  <c:v>-1.2615999949048273E-3</c:v>
                </c:pt>
                <c:pt idx="839">
                  <c:v>-1.2359999964246526E-3</c:v>
                </c:pt>
                <c:pt idx="840">
                  <c:v>-1.240400000824593E-3</c:v>
                </c:pt>
                <c:pt idx="841">
                  <c:v>-1.3247999959276058E-3</c:v>
                </c:pt>
                <c:pt idx="842">
                  <c:v>-1.3291999930515885E-3</c:v>
                </c:pt>
                <c:pt idx="843">
                  <c:v>-1.3635999930556864E-3</c:v>
                </c:pt>
                <c:pt idx="844">
                  <c:v>-1.3179999950807542E-3</c:v>
                </c:pt>
                <c:pt idx="845">
                  <c:v>-1.3223999994806945E-3</c:v>
                </c:pt>
                <c:pt idx="846">
                  <c:v>-1.2968000010005198E-3</c:v>
                </c:pt>
                <c:pt idx="847">
                  <c:v>-1.25119999574963E-3</c:v>
                </c:pt>
                <c:pt idx="848">
                  <c:v>-1.2255999899934977E-3</c:v>
                </c:pt>
                <c:pt idx="849">
                  <c:v>-1.2299999943934381E-3</c:v>
                </c:pt>
                <c:pt idx="850">
                  <c:v>-1.1943999998038635E-3</c:v>
                </c:pt>
                <c:pt idx="851">
                  <c:v>-1.1831999945570715E-3</c:v>
                </c:pt>
                <c:pt idx="852">
                  <c:v>-1.1875999989570118E-3</c:v>
                </c:pt>
                <c:pt idx="853">
                  <c:v>-1.2340000030235387E-3</c:v>
                </c:pt>
                <c:pt idx="854">
                  <c:v>-1.258399999642279E-3</c:v>
                </c:pt>
                <c:pt idx="855">
                  <c:v>-1.2227999977767467E-3</c:v>
                </c:pt>
                <c:pt idx="856">
                  <c:v>-1.1971999992965721E-3</c:v>
                </c:pt>
                <c:pt idx="857">
                  <c:v>-1.2215999959153123E-3</c:v>
                </c:pt>
                <c:pt idx="858">
                  <c:v>-1.2459999998100102E-3</c:v>
                </c:pt>
                <c:pt idx="859">
                  <c:v>-1.2604000003193505E-3</c:v>
                </c:pt>
                <c:pt idx="860">
                  <c:v>-1.2747999935527332E-3</c:v>
                </c:pt>
                <c:pt idx="861">
                  <c:v>-1.2391999989631586E-3</c:v>
                </c:pt>
                <c:pt idx="862">
                  <c:v>-1.2535999994724989E-3</c:v>
                </c:pt>
                <c:pt idx="863">
                  <c:v>-1.2480000004870817E-3</c:v>
                </c:pt>
                <c:pt idx="864">
                  <c:v>-1.2523999976110645E-3</c:v>
                </c:pt>
                <c:pt idx="865">
                  <c:v>-1.2167999957455322E-3</c:v>
                </c:pt>
                <c:pt idx="866">
                  <c:v>-1.25119999574963E-3</c:v>
                </c:pt>
                <c:pt idx="867">
                  <c:v>-1.1756000021705404E-3</c:v>
                </c:pt>
                <c:pt idx="868">
                  <c:v>-1.2599999972735532E-3</c:v>
                </c:pt>
                <c:pt idx="869">
                  <c:v>-1.2143999920226634E-3</c:v>
                </c:pt>
                <c:pt idx="870">
                  <c:v>-1.2332000042079017E-3</c:v>
                </c:pt>
                <c:pt idx="871">
                  <c:v>-1.3076000032015145E-3</c:v>
                </c:pt>
                <c:pt idx="872">
                  <c:v>-1.3119999930495396E-3</c:v>
                </c:pt>
                <c:pt idx="873">
                  <c:v>-1.2063999965903349E-3</c:v>
                </c:pt>
                <c:pt idx="874">
                  <c:v>-1.1707999947248027E-3</c:v>
                </c:pt>
                <c:pt idx="875">
                  <c:v>-1.1551999996299855E-3</c:v>
                </c:pt>
                <c:pt idx="876">
                  <c:v>-1.2195999952382408E-3</c:v>
                </c:pt>
                <c:pt idx="877">
                  <c:v>-1.1739999972633086E-3</c:v>
                </c:pt>
                <c:pt idx="878">
                  <c:v>-1.2083999899914488E-3</c:v>
                </c:pt>
                <c:pt idx="879">
                  <c:v>-1.2327999938861467E-3</c:v>
                </c:pt>
                <c:pt idx="880">
                  <c:v>-1.2272000021766871E-3</c:v>
                </c:pt>
                <c:pt idx="881">
                  <c:v>-1.2215999959153123E-3</c:v>
                </c:pt>
                <c:pt idx="882">
                  <c:v>-1.1959999974351376E-3</c:v>
                </c:pt>
                <c:pt idx="883">
                  <c:v>-1.1903999984497204E-3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CF-4071-9222-8C378984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0504"/>
        <c:axId val="1"/>
      </c:scatterChart>
      <c:valAx>
        <c:axId val="7254205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4876671806166"/>
              <c:y val="0.81818181818181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80135274570499E-2"/>
              <c:y val="0.36070381231671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0504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738415545590429E-3"/>
          <c:y val="0.87096774193548387"/>
          <c:w val="0.93124207007756321"/>
          <c:h val="0.117302052785923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Lyr - O-C Diagr.</a:t>
            </a:r>
          </a:p>
        </c:rich>
      </c:tx>
      <c:layout>
        <c:manualLayout>
          <c:xMode val="edge"/>
          <c:yMode val="edge"/>
          <c:x val="0.386293489014807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4820727494535"/>
          <c:y val="0.14328358208955225"/>
          <c:w val="0.80373954034563067"/>
          <c:h val="0.650746268656716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Active!$H$21:$H$957</c:f>
              <c:numCache>
                <c:formatCode>General</c:formatCode>
                <c:ptCount val="937"/>
                <c:pt idx="0">
                  <c:v>-1.2431999999535037E-2</c:v>
                </c:pt>
                <c:pt idx="1">
                  <c:v>2.6288000044587534E-3</c:v>
                </c:pt>
                <c:pt idx="25">
                  <c:v>-5.5407999971066602E-3</c:v>
                </c:pt>
                <c:pt idx="26">
                  <c:v>-3.5407999966992065E-3</c:v>
                </c:pt>
                <c:pt idx="27">
                  <c:v>-2.5408000001334585E-3</c:v>
                </c:pt>
                <c:pt idx="28">
                  <c:v>-5.407999997260049E-4</c:v>
                </c:pt>
                <c:pt idx="29">
                  <c:v>4.5920000411570072E-4</c:v>
                </c:pt>
                <c:pt idx="32">
                  <c:v>0</c:v>
                </c:pt>
                <c:pt idx="34">
                  <c:v>-1.0042399997473694E-2</c:v>
                </c:pt>
                <c:pt idx="35">
                  <c:v>-9.1375999982119538E-3</c:v>
                </c:pt>
                <c:pt idx="36">
                  <c:v>-6.1375999939627945E-3</c:v>
                </c:pt>
                <c:pt idx="37">
                  <c:v>-5.1375999973970465E-3</c:v>
                </c:pt>
                <c:pt idx="38">
                  <c:v>-4.1375999935553409E-3</c:v>
                </c:pt>
                <c:pt idx="61">
                  <c:v>-6.1831999992136844E-3</c:v>
                </c:pt>
                <c:pt idx="154">
                  <c:v>-1.5831999990041368E-3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6F-42E8-B3A0-376AA09A52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Active!$I$21:$I$957</c:f>
              <c:numCache>
                <c:formatCode>General</c:formatCode>
                <c:ptCount val="937"/>
                <c:pt idx="2">
                  <c:v>2.6288000044587534E-3</c:v>
                </c:pt>
                <c:pt idx="3">
                  <c:v>0.39972640000269166</c:v>
                </c:pt>
                <c:pt idx="4">
                  <c:v>4.408000000694301E-3</c:v>
                </c:pt>
                <c:pt idx="5">
                  <c:v>-6.841599999461323E-3</c:v>
                </c:pt>
                <c:pt idx="6">
                  <c:v>-2.8415999986464158E-3</c:v>
                </c:pt>
                <c:pt idx="7">
                  <c:v>-8.4159999823896214E-4</c:v>
                </c:pt>
                <c:pt idx="8">
                  <c:v>1.4599999994970858E-3</c:v>
                </c:pt>
                <c:pt idx="9">
                  <c:v>5.4600000003119931E-3</c:v>
                </c:pt>
                <c:pt idx="10">
                  <c:v>8.4600000045611523E-3</c:v>
                </c:pt>
                <c:pt idx="11">
                  <c:v>-2.2079999980633147E-3</c:v>
                </c:pt>
                <c:pt idx="12">
                  <c:v>1.7920000027515925E-3</c:v>
                </c:pt>
                <c:pt idx="13">
                  <c:v>2.9176000025472604E-3</c:v>
                </c:pt>
                <c:pt idx="14">
                  <c:v>9.2192000010982156E-3</c:v>
                </c:pt>
                <c:pt idx="15">
                  <c:v>1.1822400003438815E-2</c:v>
                </c:pt>
                <c:pt idx="16">
                  <c:v>-9.4959999842103571E-4</c:v>
                </c:pt>
                <c:pt idx="17">
                  <c:v>-6.1495999980252236E-3</c:v>
                </c:pt>
                <c:pt idx="18">
                  <c:v>2.1520000009331852E-3</c:v>
                </c:pt>
                <c:pt idx="19">
                  <c:v>5.2752000046893954E-3</c:v>
                </c:pt>
                <c:pt idx="20">
                  <c:v>5.2752000046893954E-3</c:v>
                </c:pt>
                <c:pt idx="21">
                  <c:v>9.2752000055043027E-3</c:v>
                </c:pt>
                <c:pt idx="22">
                  <c:v>2.771999999822583E-3</c:v>
                </c:pt>
                <c:pt idx="23">
                  <c:v>5.2528000014717691E-3</c:v>
                </c:pt>
                <c:pt idx="24">
                  <c:v>1.2252799999259878E-2</c:v>
                </c:pt>
                <c:pt idx="30">
                  <c:v>1.4739200007170439E-2</c:v>
                </c:pt>
                <c:pt idx="31">
                  <c:v>6.896800005051773E-3</c:v>
                </c:pt>
                <c:pt idx="33">
                  <c:v>-4.2719999983091839E-3</c:v>
                </c:pt>
                <c:pt idx="39">
                  <c:v>-8.4607999961008318E-3</c:v>
                </c:pt>
                <c:pt idx="40">
                  <c:v>-7.8343999994103797E-3</c:v>
                </c:pt>
                <c:pt idx="41">
                  <c:v>-4.6871999948052689E-3</c:v>
                </c:pt>
                <c:pt idx="42">
                  <c:v>3.1280000257538632E-4</c:v>
                </c:pt>
                <c:pt idx="43">
                  <c:v>-3.3047999968403019E-3</c:v>
                </c:pt>
                <c:pt idx="44">
                  <c:v>-7.0840000043972395E-3</c:v>
                </c:pt>
                <c:pt idx="45">
                  <c:v>-2.6280000020051375E-3</c:v>
                </c:pt>
                <c:pt idx="46">
                  <c:v>1.582800000323914E-2</c:v>
                </c:pt>
                <c:pt idx="47">
                  <c:v>3.6735999965458177E-3</c:v>
                </c:pt>
                <c:pt idx="48">
                  <c:v>4.6736000003875233E-3</c:v>
                </c:pt>
                <c:pt idx="49">
                  <c:v>-1.4807999978074804E-3</c:v>
                </c:pt>
                <c:pt idx="50">
                  <c:v>2.3951999974087812E-3</c:v>
                </c:pt>
                <c:pt idx="51">
                  <c:v>1.5279999934136868E-4</c:v>
                </c:pt>
                <c:pt idx="52">
                  <c:v>1.007200000458397E-2</c:v>
                </c:pt>
                <c:pt idx="53">
                  <c:v>1.4071999998122919E-2</c:v>
                </c:pt>
                <c:pt idx="54">
                  <c:v>-4.6999999976833351E-3</c:v>
                </c:pt>
                <c:pt idx="55">
                  <c:v>3.3735999968484975E-3</c:v>
                </c:pt>
                <c:pt idx="56">
                  <c:v>-1.8493600000510924E-2</c:v>
                </c:pt>
                <c:pt idx="57">
                  <c:v>-7.4935999946319498E-3</c:v>
                </c:pt>
                <c:pt idx="58">
                  <c:v>2.5064000001293607E-3</c:v>
                </c:pt>
                <c:pt idx="59">
                  <c:v>1.808000000892207E-3</c:v>
                </c:pt>
                <c:pt idx="60">
                  <c:v>9.206400005496107E-3</c:v>
                </c:pt>
                <c:pt idx="64">
                  <c:v>7.9679999907966703E-4</c:v>
                </c:pt>
                <c:pt idx="65">
                  <c:v>4.4088000067858957E-3</c:v>
                </c:pt>
                <c:pt idx="66">
                  <c:v>-9.3599999672733247E-4</c:v>
                </c:pt>
                <c:pt idx="67">
                  <c:v>-7.4944000007235445E-3</c:v>
                </c:pt>
                <c:pt idx="70">
                  <c:v>-4.0815999964252114E-3</c:v>
                </c:pt>
                <c:pt idx="71">
                  <c:v>-3.0815999998594634E-3</c:v>
                </c:pt>
                <c:pt idx="72">
                  <c:v>2.9184000013628975E-3</c:v>
                </c:pt>
                <c:pt idx="73">
                  <c:v>-2.5857200002064928E-2</c:v>
                </c:pt>
                <c:pt idx="74">
                  <c:v>2.9360000189626589E-4</c:v>
                </c:pt>
                <c:pt idx="75">
                  <c:v>5.2160000632284209E-4</c:v>
                </c:pt>
                <c:pt idx="77">
                  <c:v>-1.3404799996351358E-2</c:v>
                </c:pt>
                <c:pt idx="78">
                  <c:v>1.1595199997827876E-2</c:v>
                </c:pt>
                <c:pt idx="79">
                  <c:v>-7.5288000007276423E-3</c:v>
                </c:pt>
                <c:pt idx="82">
                  <c:v>2.4496000041835941E-3</c:v>
                </c:pt>
                <c:pt idx="83">
                  <c:v>5.7512000057613477E-3</c:v>
                </c:pt>
                <c:pt idx="84">
                  <c:v>5.3543999965768307E-3</c:v>
                </c:pt>
                <c:pt idx="85">
                  <c:v>-1.3667200000782032E-2</c:v>
                </c:pt>
                <c:pt idx="87">
                  <c:v>-4.8127999980351888E-3</c:v>
                </c:pt>
                <c:pt idx="88">
                  <c:v>-1.173920000292128E-2</c:v>
                </c:pt>
                <c:pt idx="89">
                  <c:v>-1.7392000008840114E-3</c:v>
                </c:pt>
                <c:pt idx="91">
                  <c:v>-0.17566559999249876</c:v>
                </c:pt>
                <c:pt idx="92">
                  <c:v>-1.9437599992670584E-2</c:v>
                </c:pt>
                <c:pt idx="97">
                  <c:v>-1.3503999944077805E-3</c:v>
                </c:pt>
                <c:pt idx="98">
                  <c:v>-4.0751999986241572E-3</c:v>
                </c:pt>
                <c:pt idx="99">
                  <c:v>4.9984000070253387E-3</c:v>
                </c:pt>
                <c:pt idx="100">
                  <c:v>-8.5008000023663044E-3</c:v>
                </c:pt>
                <c:pt idx="101">
                  <c:v>-1.9255999941378832E-3</c:v>
                </c:pt>
                <c:pt idx="102">
                  <c:v>-1.0823999997228384E-2</c:v>
                </c:pt>
                <c:pt idx="105">
                  <c:v>1.1551200004760176E-2</c:v>
                </c:pt>
                <c:pt idx="106">
                  <c:v>-0.27368040000146721</c:v>
                </c:pt>
                <c:pt idx="108">
                  <c:v>5.08080000145128E-3</c:v>
                </c:pt>
                <c:pt idx="109">
                  <c:v>-2.2845599996799137E-2</c:v>
                </c:pt>
                <c:pt idx="112">
                  <c:v>-4.9175999956787564E-3</c:v>
                </c:pt>
                <c:pt idx="115">
                  <c:v>-3.8800000038463622E-4</c:v>
                </c:pt>
                <c:pt idx="117">
                  <c:v>-2.0863999961875379E-3</c:v>
                </c:pt>
                <c:pt idx="119">
                  <c:v>-1.0784799997054506E-2</c:v>
                </c:pt>
                <c:pt idx="121">
                  <c:v>-5.6143999972846359E-3</c:v>
                </c:pt>
                <c:pt idx="122">
                  <c:v>-4.6143999934429303E-3</c:v>
                </c:pt>
                <c:pt idx="123">
                  <c:v>-2.003999994485639E-3</c:v>
                </c:pt>
                <c:pt idx="124">
                  <c:v>-5.0111999953514896E-3</c:v>
                </c:pt>
                <c:pt idx="126">
                  <c:v>3.6400000681169331E-4</c:v>
                </c:pt>
                <c:pt idx="127">
                  <c:v>4.3640000003506429E-3</c:v>
                </c:pt>
                <c:pt idx="128">
                  <c:v>1.6656000007060356E-3</c:v>
                </c:pt>
                <c:pt idx="129">
                  <c:v>1.7392000008840114E-3</c:v>
                </c:pt>
                <c:pt idx="130">
                  <c:v>-2.9855199994926807E-2</c:v>
                </c:pt>
                <c:pt idx="131">
                  <c:v>-2.178399998228997E-3</c:v>
                </c:pt>
                <c:pt idx="132">
                  <c:v>1.5821600005438086E-2</c:v>
                </c:pt>
                <c:pt idx="133">
                  <c:v>4.248000041116029E-4</c:v>
                </c:pt>
                <c:pt idx="134">
                  <c:v>2.0368000041344203E-3</c:v>
                </c:pt>
                <c:pt idx="136">
                  <c:v>3.029600004083477E-3</c:v>
                </c:pt>
                <c:pt idx="137">
                  <c:v>1.3029600006120745E-2</c:v>
                </c:pt>
                <c:pt idx="138">
                  <c:v>3.3904000010807067E-3</c:v>
                </c:pt>
                <c:pt idx="139">
                  <c:v>-4.0799999987939373E-3</c:v>
                </c:pt>
                <c:pt idx="141">
                  <c:v>1.6526400002476294E-2</c:v>
                </c:pt>
                <c:pt idx="142">
                  <c:v>2.6000000070780516E-3</c:v>
                </c:pt>
                <c:pt idx="143">
                  <c:v>-2.7895999955944717E-3</c:v>
                </c:pt>
                <c:pt idx="144">
                  <c:v>4.1296000053989701E-3</c:v>
                </c:pt>
                <c:pt idx="145">
                  <c:v>-5.1703999997698702E-3</c:v>
                </c:pt>
                <c:pt idx="146">
                  <c:v>5.6680000052438118E-3</c:v>
                </c:pt>
                <c:pt idx="147">
                  <c:v>3.9696000021649525E-3</c:v>
                </c:pt>
                <c:pt idx="148">
                  <c:v>4.9695999987307005E-3</c:v>
                </c:pt>
                <c:pt idx="149">
                  <c:v>-2.3392000002786517E-3</c:v>
                </c:pt>
                <c:pt idx="150">
                  <c:v>-9.7288000033586286E-3</c:v>
                </c:pt>
                <c:pt idx="151">
                  <c:v>-4.7287999987020157E-3</c:v>
                </c:pt>
                <c:pt idx="152">
                  <c:v>1.0140000005776528E-2</c:v>
                </c:pt>
                <c:pt idx="153">
                  <c:v>4.1256000040448271E-3</c:v>
                </c:pt>
                <c:pt idx="155">
                  <c:v>4.8168000066652894E-3</c:v>
                </c:pt>
                <c:pt idx="156">
                  <c:v>-2.1975999916321598E-3</c:v>
                </c:pt>
                <c:pt idx="157">
                  <c:v>8.0240000534104183E-4</c:v>
                </c:pt>
                <c:pt idx="158">
                  <c:v>1.4802400008193217E-2</c:v>
                </c:pt>
                <c:pt idx="159">
                  <c:v>-1.0487999970791861E-3</c:v>
                </c:pt>
                <c:pt idx="160">
                  <c:v>-1.9291199998406228E-2</c:v>
                </c:pt>
                <c:pt idx="162">
                  <c:v>4.8239999887300655E-4</c:v>
                </c:pt>
                <c:pt idx="163">
                  <c:v>5.0120000014430843E-3</c:v>
                </c:pt>
                <c:pt idx="164">
                  <c:v>-1.2699200000497513E-2</c:v>
                </c:pt>
                <c:pt idx="165">
                  <c:v>-5.6992000027094036E-3</c:v>
                </c:pt>
                <c:pt idx="166">
                  <c:v>3.6024000073666684E-3</c:v>
                </c:pt>
                <c:pt idx="167">
                  <c:v>1.1823200002254453E-2</c:v>
                </c:pt>
                <c:pt idx="168">
                  <c:v>1.668799995968584E-3</c:v>
                </c:pt>
                <c:pt idx="169">
                  <c:v>1.2056000050506555E-3</c:v>
                </c:pt>
                <c:pt idx="170">
                  <c:v>-8.3151999933761545E-3</c:v>
                </c:pt>
                <c:pt idx="171">
                  <c:v>-6.8879999962518923E-3</c:v>
                </c:pt>
                <c:pt idx="172">
                  <c:v>-1.3759999274043366E-4</c:v>
                </c:pt>
                <c:pt idx="174">
                  <c:v>-2.2731999997631647E-2</c:v>
                </c:pt>
                <c:pt idx="175">
                  <c:v>-1.4731999996001832E-2</c:v>
                </c:pt>
                <c:pt idx="176">
                  <c:v>-1.4731999996001832E-2</c:v>
                </c:pt>
                <c:pt idx="177">
                  <c:v>-1.3731999999436084E-2</c:v>
                </c:pt>
                <c:pt idx="178">
                  <c:v>-6.7319999943720177E-3</c:v>
                </c:pt>
                <c:pt idx="179">
                  <c:v>-1.8864000012399629E-3</c:v>
                </c:pt>
                <c:pt idx="180">
                  <c:v>1.571680000051856E-2</c:v>
                </c:pt>
                <c:pt idx="181">
                  <c:v>-2.0960000256309286E-4</c:v>
                </c:pt>
                <c:pt idx="182">
                  <c:v>-5.8271999951102771E-3</c:v>
                </c:pt>
                <c:pt idx="183">
                  <c:v>-2.8271999908611178E-3</c:v>
                </c:pt>
                <c:pt idx="184">
                  <c:v>-6.2527999907615595E-3</c:v>
                </c:pt>
                <c:pt idx="185">
                  <c:v>-2.3348000002442859E-2</c:v>
                </c:pt>
                <c:pt idx="186">
                  <c:v>-3.3479999983683228E-3</c:v>
                </c:pt>
                <c:pt idx="187">
                  <c:v>2.1007999966968782E-3</c:v>
                </c:pt>
                <c:pt idx="188">
                  <c:v>-1.5671200002543628E-2</c:v>
                </c:pt>
                <c:pt idx="189">
                  <c:v>1.3216000079410151E-3</c:v>
                </c:pt>
                <c:pt idx="190">
                  <c:v>1.484800006437581E-3</c:v>
                </c:pt>
                <c:pt idx="191">
                  <c:v>-6.1399999976856634E-3</c:v>
                </c:pt>
                <c:pt idx="192">
                  <c:v>6.1616000020876527E-3</c:v>
                </c:pt>
                <c:pt idx="193">
                  <c:v>1.1536800004250836E-2</c:v>
                </c:pt>
                <c:pt idx="194">
                  <c:v>1.4559999981429428E-3</c:v>
                </c:pt>
                <c:pt idx="195">
                  <c:v>-3.3879999973578379E-3</c:v>
                </c:pt>
                <c:pt idx="196">
                  <c:v>-2.4639999901410192E-4</c:v>
                </c:pt>
                <c:pt idx="197">
                  <c:v>1.0276000000885688E-2</c:v>
                </c:pt>
                <c:pt idx="198">
                  <c:v>8.8879999966593459E-3</c:v>
                </c:pt>
                <c:pt idx="199">
                  <c:v>-1.883999997517094E-3</c:v>
                </c:pt>
                <c:pt idx="200">
                  <c:v>2.0108800003072247E-2</c:v>
                </c:pt>
                <c:pt idx="201">
                  <c:v>1.741040000342764E-2</c:v>
                </c:pt>
                <c:pt idx="202">
                  <c:v>-4.2071999996551313E-3</c:v>
                </c:pt>
                <c:pt idx="203">
                  <c:v>-1.4727999994647689E-2</c:v>
                </c:pt>
                <c:pt idx="204">
                  <c:v>-2.727999999478925E-3</c:v>
                </c:pt>
                <c:pt idx="205">
                  <c:v>5.8464000030653551E-3</c:v>
                </c:pt>
                <c:pt idx="206">
                  <c:v>-1.3593599993328098E-2</c:v>
                </c:pt>
                <c:pt idx="209">
                  <c:v>6.4064000034704804E-3</c:v>
                </c:pt>
                <c:pt idx="210">
                  <c:v>-1.9167999926139601E-3</c:v>
                </c:pt>
                <c:pt idx="211">
                  <c:v>-1.5615199998137541E-2</c:v>
                </c:pt>
                <c:pt idx="212">
                  <c:v>-1.3541599997552112E-2</c:v>
                </c:pt>
                <c:pt idx="213">
                  <c:v>-1.1541599997144658E-2</c:v>
                </c:pt>
                <c:pt idx="214">
                  <c:v>1.4584000018658116E-3</c:v>
                </c:pt>
                <c:pt idx="231">
                  <c:v>6.2567999993916601E-3</c:v>
                </c:pt>
                <c:pt idx="235">
                  <c:v>-6.6087999948649667E-3</c:v>
                </c:pt>
                <c:pt idx="237">
                  <c:v>-1.6379199994844384E-2</c:v>
                </c:pt>
                <c:pt idx="238">
                  <c:v>2.9224000027170405E-3</c:v>
                </c:pt>
                <c:pt idx="240">
                  <c:v>7.5255999981891364E-3</c:v>
                </c:pt>
                <c:pt idx="244">
                  <c:v>-1.8244799997773953E-2</c:v>
                </c:pt>
                <c:pt idx="247">
                  <c:v>-9.4639999952050857E-3</c:v>
                </c:pt>
                <c:pt idx="251">
                  <c:v>-4.3295999930705875E-3</c:v>
                </c:pt>
                <c:pt idx="257">
                  <c:v>-6.6855999975814484E-3</c:v>
                </c:pt>
                <c:pt idx="262">
                  <c:v>7.3600000177975744E-5</c:v>
                </c:pt>
                <c:pt idx="277">
                  <c:v>-1.9151999949826859E-3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6F-42E8-B3A0-376AA09A523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Active!$J$21:$J$957</c:f>
              <c:numCache>
                <c:formatCode>General</c:formatCode>
                <c:ptCount val="937"/>
                <c:pt idx="62">
                  <c:v>3.030400002899114E-3</c:v>
                </c:pt>
                <c:pt idx="69">
                  <c:v>7.9520000072079711E-3</c:v>
                </c:pt>
                <c:pt idx="80">
                  <c:v>-3.0327999993460253E-3</c:v>
                </c:pt>
                <c:pt idx="86">
                  <c:v>-8.2719999991240911E-3</c:v>
                </c:pt>
                <c:pt idx="94">
                  <c:v>4.8880000395001844E-4</c:v>
                </c:pt>
                <c:pt idx="103">
                  <c:v>-9.2959999965387397E-3</c:v>
                </c:pt>
                <c:pt idx="113">
                  <c:v>-4.535200001555495E-3</c:v>
                </c:pt>
                <c:pt idx="125">
                  <c:v>-1.9743999946513213E-3</c:v>
                </c:pt>
                <c:pt idx="135">
                  <c:v>7.0160000177565962E-4</c:v>
                </c:pt>
                <c:pt idx="140">
                  <c:v>-3.7015999914729036E-3</c:v>
                </c:pt>
                <c:pt idx="161">
                  <c:v>-1.799999998183921E-3</c:v>
                </c:pt>
                <c:pt idx="173">
                  <c:v>-2.3824000018066727E-3</c:v>
                </c:pt>
                <c:pt idx="208">
                  <c:v>-2.0935999928042293E-3</c:v>
                </c:pt>
                <c:pt idx="232">
                  <c:v>-3.1151999937719665E-3</c:v>
                </c:pt>
                <c:pt idx="233">
                  <c:v>-4.1924000033759512E-3</c:v>
                </c:pt>
                <c:pt idx="241">
                  <c:v>-1.8016000030911528E-3</c:v>
                </c:pt>
                <c:pt idx="256">
                  <c:v>-1.8623999931151047E-3</c:v>
                </c:pt>
                <c:pt idx="261">
                  <c:v>-2.7263999945716932E-3</c:v>
                </c:pt>
                <c:pt idx="268">
                  <c:v>-4.3903999976464547E-3</c:v>
                </c:pt>
                <c:pt idx="270">
                  <c:v>-2.1135999995749444E-3</c:v>
                </c:pt>
                <c:pt idx="327">
                  <c:v>-2.2067999962018803E-3</c:v>
                </c:pt>
                <c:pt idx="885">
                  <c:v>-1.1951999986195005E-3</c:v>
                </c:pt>
                <c:pt idx="887">
                  <c:v>-1.2883999952464364E-3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6F-42E8-B3A0-376AA09A523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Active!$D$21:$D$350</c:f>
                <c:numCache>
                  <c:formatCode>General</c:formatCode>
                  <c:ptCount val="330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Active!$K$21:$K$957</c:f>
              <c:numCache>
                <c:formatCode>General</c:formatCode>
                <c:ptCount val="937"/>
                <c:pt idx="63">
                  <c:v>3.2672000015736558E-3</c:v>
                </c:pt>
                <c:pt idx="68">
                  <c:v>1.6160799998033326E-2</c:v>
                </c:pt>
                <c:pt idx="76">
                  <c:v>1.1280000035185367E-4</c:v>
                </c:pt>
                <c:pt idx="81">
                  <c:v>-2.9328000018722378E-3</c:v>
                </c:pt>
                <c:pt idx="90">
                  <c:v>2.4888000043574721E-3</c:v>
                </c:pt>
                <c:pt idx="93">
                  <c:v>6.481600008555688E-3</c:v>
                </c:pt>
                <c:pt idx="95">
                  <c:v>-3.7815999967278913E-3</c:v>
                </c:pt>
                <c:pt idx="96">
                  <c:v>3.3167200002935715E-2</c:v>
                </c:pt>
                <c:pt idx="104">
                  <c:v>-6.4487999989069067E-3</c:v>
                </c:pt>
                <c:pt idx="107">
                  <c:v>2.2470400006568525E-2</c:v>
                </c:pt>
                <c:pt idx="110">
                  <c:v>2.301599997736048E-3</c:v>
                </c:pt>
                <c:pt idx="111">
                  <c:v>3.7520000478252769E-4</c:v>
                </c:pt>
                <c:pt idx="114">
                  <c:v>8.1559999962337315E-3</c:v>
                </c:pt>
                <c:pt idx="116">
                  <c:v>9.3032000004313886E-3</c:v>
                </c:pt>
                <c:pt idx="118">
                  <c:v>3.8328000009641983E-3</c:v>
                </c:pt>
                <c:pt idx="120">
                  <c:v>-1.2490399996750057E-2</c:v>
                </c:pt>
                <c:pt idx="207">
                  <c:v>-7.5935999921057373E-3</c:v>
                </c:pt>
                <c:pt idx="215">
                  <c:v>-2.5399999940418638E-3</c:v>
                </c:pt>
                <c:pt idx="216">
                  <c:v>-1.9104000020888634E-3</c:v>
                </c:pt>
                <c:pt idx="217">
                  <c:v>-1.9104000020888634E-3</c:v>
                </c:pt>
                <c:pt idx="218">
                  <c:v>-9.9823999989894219E-3</c:v>
                </c:pt>
                <c:pt idx="219">
                  <c:v>-5.7824000032269396E-3</c:v>
                </c:pt>
                <c:pt idx="220">
                  <c:v>-8.8240000332007185E-4</c:v>
                </c:pt>
                <c:pt idx="221">
                  <c:v>-8.8240000332007185E-4</c:v>
                </c:pt>
                <c:pt idx="222">
                  <c:v>-1.4308799996797461E-2</c:v>
                </c:pt>
                <c:pt idx="223">
                  <c:v>-1.4308799996797461E-2</c:v>
                </c:pt>
                <c:pt idx="224">
                  <c:v>-4.6087999944575131E-3</c:v>
                </c:pt>
                <c:pt idx="225">
                  <c:v>-3.9087999975890853E-3</c:v>
                </c:pt>
                <c:pt idx="226">
                  <c:v>-4.0559999615652487E-4</c:v>
                </c:pt>
                <c:pt idx="227">
                  <c:v>4.6680000014021061E-3</c:v>
                </c:pt>
                <c:pt idx="228">
                  <c:v>-6.1495999980252236E-3</c:v>
                </c:pt>
                <c:pt idx="229">
                  <c:v>-2.0843199999944773E-2</c:v>
                </c:pt>
                <c:pt idx="230">
                  <c:v>7.5680000009015203E-4</c:v>
                </c:pt>
                <c:pt idx="234">
                  <c:v>-5.9440000040922314E-4</c:v>
                </c:pt>
                <c:pt idx="236">
                  <c:v>-1.4311999984784052E-3</c:v>
                </c:pt>
                <c:pt idx="239">
                  <c:v>1.5613600000506267E-2</c:v>
                </c:pt>
                <c:pt idx="242">
                  <c:v>-8.0239999806508422E-4</c:v>
                </c:pt>
                <c:pt idx="245">
                  <c:v>-1.6992000018944964E-3</c:v>
                </c:pt>
                <c:pt idx="248">
                  <c:v>8.4336000072653405E-3</c:v>
                </c:pt>
                <c:pt idx="249">
                  <c:v>-1.0927999974228442E-3</c:v>
                </c:pt>
                <c:pt idx="250">
                  <c:v>-2.0119999971939251E-3</c:v>
                </c:pt>
                <c:pt idx="252">
                  <c:v>-4.1040000360226259E-4</c:v>
                </c:pt>
                <c:pt idx="253">
                  <c:v>1.6175999990082346E-3</c:v>
                </c:pt>
                <c:pt idx="254">
                  <c:v>-9.5280000095954165E-4</c:v>
                </c:pt>
                <c:pt idx="255">
                  <c:v>-1.4759999976377003E-3</c:v>
                </c:pt>
                <c:pt idx="258">
                  <c:v>-1.5175999942584895E-3</c:v>
                </c:pt>
                <c:pt idx="259">
                  <c:v>-2.2735999955330044E-3</c:v>
                </c:pt>
                <c:pt idx="260">
                  <c:v>-2.2735999955330044E-3</c:v>
                </c:pt>
                <c:pt idx="263">
                  <c:v>-1.7271999968215823E-3</c:v>
                </c:pt>
                <c:pt idx="264">
                  <c:v>-2.0775999946636148E-3</c:v>
                </c:pt>
                <c:pt idx="265">
                  <c:v>4.5040000259177759E-4</c:v>
                </c:pt>
                <c:pt idx="266">
                  <c:v>-3.9759999999660067E-3</c:v>
                </c:pt>
                <c:pt idx="267">
                  <c:v>-1.5464000025531277E-3</c:v>
                </c:pt>
                <c:pt idx="269">
                  <c:v>-2.3991999987629242E-3</c:v>
                </c:pt>
                <c:pt idx="271">
                  <c:v>-1.4855999979772605E-3</c:v>
                </c:pt>
                <c:pt idx="272">
                  <c:v>-2.0135999948251992E-3</c:v>
                </c:pt>
                <c:pt idx="273">
                  <c:v>-2.9556000008597039E-3</c:v>
                </c:pt>
                <c:pt idx="274">
                  <c:v>-1.9823999973596074E-3</c:v>
                </c:pt>
                <c:pt idx="275">
                  <c:v>-2.4495999969076365E-3</c:v>
                </c:pt>
                <c:pt idx="276">
                  <c:v>-1.4935999934095889E-3</c:v>
                </c:pt>
                <c:pt idx="278">
                  <c:v>-3.7528000029851682E-3</c:v>
                </c:pt>
                <c:pt idx="279">
                  <c:v>-1.5247999981511384E-3</c:v>
                </c:pt>
                <c:pt idx="280">
                  <c:v>-1.3215999933890998E-3</c:v>
                </c:pt>
                <c:pt idx="315">
                  <c:v>-4.2855999927269295E-3</c:v>
                </c:pt>
                <c:pt idx="322">
                  <c:v>-2.2119999994174577E-3</c:v>
                </c:pt>
                <c:pt idx="426">
                  <c:v>-3.9592000030097552E-3</c:v>
                </c:pt>
                <c:pt idx="483">
                  <c:v>-2.1775999994133599E-3</c:v>
                </c:pt>
                <c:pt idx="505">
                  <c:v>-3.0427999954554252E-3</c:v>
                </c:pt>
                <c:pt idx="598">
                  <c:v>-1.9952000002376735E-3</c:v>
                </c:pt>
                <c:pt idx="599">
                  <c:v>-1.9952000002376735E-3</c:v>
                </c:pt>
                <c:pt idx="653">
                  <c:v>-1.54159999510739E-3</c:v>
                </c:pt>
                <c:pt idx="884">
                  <c:v>-3.6455999943427742E-3</c:v>
                </c:pt>
                <c:pt idx="886">
                  <c:v>-2.3495999921578914E-3</c:v>
                </c:pt>
                <c:pt idx="888">
                  <c:v>-2.6536000004853122E-3</c:v>
                </c:pt>
                <c:pt idx="889">
                  <c:v>-1.657599990721792E-3</c:v>
                </c:pt>
                <c:pt idx="890">
                  <c:v>-1.7311999981757253E-3</c:v>
                </c:pt>
                <c:pt idx="891">
                  <c:v>-2.0560000048135407E-3</c:v>
                </c:pt>
                <c:pt idx="892">
                  <c:v>2.0519999816315249E-4</c:v>
                </c:pt>
                <c:pt idx="893">
                  <c:v>-2.6215999969281256E-3</c:v>
                </c:pt>
                <c:pt idx="894">
                  <c:v>-1.4479999954346567E-3</c:v>
                </c:pt>
                <c:pt idx="895">
                  <c:v>-3.3092000012402423E-3</c:v>
                </c:pt>
                <c:pt idx="896">
                  <c:v>-2.6111999031854793E-3</c:v>
                </c:pt>
                <c:pt idx="897">
                  <c:v>-7.5199999264441431E-4</c:v>
                </c:pt>
                <c:pt idx="898">
                  <c:v>-2.6607999971020035E-3</c:v>
                </c:pt>
                <c:pt idx="899">
                  <c:v>-2.2751999931642786E-3</c:v>
                </c:pt>
                <c:pt idx="900">
                  <c:v>-1.7031999959726818E-3</c:v>
                </c:pt>
                <c:pt idx="901">
                  <c:v>-2.1408000029623508E-3</c:v>
                </c:pt>
                <c:pt idx="902">
                  <c:v>-1.919999995152466E-3</c:v>
                </c:pt>
                <c:pt idx="903">
                  <c:v>-1.5688000057707541E-3</c:v>
                </c:pt>
                <c:pt idx="904">
                  <c:v>-3.5799999968730845E-3</c:v>
                </c:pt>
                <c:pt idx="905">
                  <c:v>-1.9519999987096526E-3</c:v>
                </c:pt>
                <c:pt idx="906">
                  <c:v>-2.5735999952303246E-3</c:v>
                </c:pt>
                <c:pt idx="907">
                  <c:v>-2.4231999996118248E-3</c:v>
                </c:pt>
                <c:pt idx="908">
                  <c:v>-2.6144000003114343E-3</c:v>
                </c:pt>
                <c:pt idx="909">
                  <c:v>-2.4231999996118248E-3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6F-42E8-B3A0-376AA09A523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plus>
            <c:minus>
              <c:numRef>
                <c:f>Active!$D$21:$D$352</c:f>
                <c:numCache>
                  <c:formatCode>General</c:formatCode>
                  <c:ptCount val="332"/>
                  <c:pt idx="122">
                    <c:v>0.01</c:v>
                  </c:pt>
                  <c:pt idx="130">
                    <c:v>1.2999999999999999E-2</c:v>
                  </c:pt>
                  <c:pt idx="140">
                    <c:v>1.1000000000000001E-3</c:v>
                  </c:pt>
                  <c:pt idx="161">
                    <c:v>1E-3</c:v>
                  </c:pt>
                  <c:pt idx="199">
                    <c:v>6.0000000000000001E-3</c:v>
                  </c:pt>
                  <c:pt idx="202">
                    <c:v>5.0000000000000001E-3</c:v>
                  </c:pt>
                  <c:pt idx="216">
                    <c:v>2.8999999999999998E-3</c:v>
                  </c:pt>
                  <c:pt idx="217">
                    <c:v>2.8999999999999998E-3</c:v>
                  </c:pt>
                  <c:pt idx="232">
                    <c:v>4.0000000000000002E-4</c:v>
                  </c:pt>
                  <c:pt idx="233">
                    <c:v>2.9999999999999997E-4</c:v>
                  </c:pt>
                  <c:pt idx="243">
                    <c:v>2E-3</c:v>
                  </c:pt>
                  <c:pt idx="246">
                    <c:v>2E-3</c:v>
                  </c:pt>
                  <c:pt idx="249">
                    <c:v>1.7000000000000001E-4</c:v>
                  </c:pt>
                  <c:pt idx="256">
                    <c:v>2.0000000000000001E-4</c:v>
                  </c:pt>
                  <c:pt idx="258">
                    <c:v>1E-3</c:v>
                  </c:pt>
                  <c:pt idx="259">
                    <c:v>4.0000000000000002E-4</c:v>
                  </c:pt>
                  <c:pt idx="260">
                    <c:v>4.0000000000000002E-4</c:v>
                  </c:pt>
                  <c:pt idx="261">
                    <c:v>1E-3</c:v>
                  </c:pt>
                  <c:pt idx="262">
                    <c:v>0</c:v>
                  </c:pt>
                  <c:pt idx="264">
                    <c:v>5.9999999999999995E-4</c:v>
                  </c:pt>
                  <c:pt idx="266">
                    <c:v>5.0000000000000001E-4</c:v>
                  </c:pt>
                  <c:pt idx="268">
                    <c:v>4.8999999999999998E-3</c:v>
                  </c:pt>
                  <c:pt idx="270">
                    <c:v>8.9999999999999998E-4</c:v>
                  </c:pt>
                  <c:pt idx="271">
                    <c:v>1E-4</c:v>
                  </c:pt>
                  <c:pt idx="273">
                    <c:v>2E-3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1E-4</c:v>
                  </c:pt>
                  <c:pt idx="315">
                    <c:v>2.0000000000000001E-4</c:v>
                  </c:pt>
                  <c:pt idx="322">
                    <c:v>2.0000000000000001E-4</c:v>
                  </c:pt>
                  <c:pt idx="3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Active!$L$21:$L$957</c:f>
              <c:numCache>
                <c:formatCode>General</c:formatCode>
                <c:ptCount val="937"/>
                <c:pt idx="243">
                  <c:v>9.9400000181049109E-4</c:v>
                </c:pt>
                <c:pt idx="246">
                  <c:v>-1.5535999991698191E-3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6F-42E8-B3A0-376AA09A52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6F-42E8-B3A0-376AA09A52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6F-42E8-B3A0-376AA09A52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-4845</c:v>
                </c:pt>
                <c:pt idx="1">
                  <c:v>-4677</c:v>
                </c:pt>
                <c:pt idx="2">
                  <c:v>-4677</c:v>
                </c:pt>
                <c:pt idx="3">
                  <c:v>-3881</c:v>
                </c:pt>
                <c:pt idx="4">
                  <c:v>-2195</c:v>
                </c:pt>
                <c:pt idx="5">
                  <c:v>-2161</c:v>
                </c:pt>
                <c:pt idx="6">
                  <c:v>-2161</c:v>
                </c:pt>
                <c:pt idx="7">
                  <c:v>-2161</c:v>
                </c:pt>
                <c:pt idx="8">
                  <c:v>-2150</c:v>
                </c:pt>
                <c:pt idx="9">
                  <c:v>-2150</c:v>
                </c:pt>
                <c:pt idx="10">
                  <c:v>-2150</c:v>
                </c:pt>
                <c:pt idx="11">
                  <c:v>-2055</c:v>
                </c:pt>
                <c:pt idx="12">
                  <c:v>-2055</c:v>
                </c:pt>
                <c:pt idx="13">
                  <c:v>-2004</c:v>
                </c:pt>
                <c:pt idx="14">
                  <c:v>-1993</c:v>
                </c:pt>
                <c:pt idx="15">
                  <c:v>-1971</c:v>
                </c:pt>
                <c:pt idx="16">
                  <c:v>-1966</c:v>
                </c:pt>
                <c:pt idx="17">
                  <c:v>-1466</c:v>
                </c:pt>
                <c:pt idx="18">
                  <c:v>-1455</c:v>
                </c:pt>
                <c:pt idx="19">
                  <c:v>-983</c:v>
                </c:pt>
                <c:pt idx="20">
                  <c:v>-983</c:v>
                </c:pt>
                <c:pt idx="21">
                  <c:v>-983</c:v>
                </c:pt>
                <c:pt idx="22">
                  <c:v>-630</c:v>
                </c:pt>
                <c:pt idx="23">
                  <c:v>-387</c:v>
                </c:pt>
                <c:pt idx="24">
                  <c:v>-387</c:v>
                </c:pt>
                <c:pt idx="25">
                  <c:v>-343</c:v>
                </c:pt>
                <c:pt idx="26">
                  <c:v>-343</c:v>
                </c:pt>
                <c:pt idx="27">
                  <c:v>-343</c:v>
                </c:pt>
                <c:pt idx="28">
                  <c:v>-343</c:v>
                </c:pt>
                <c:pt idx="29">
                  <c:v>-343</c:v>
                </c:pt>
                <c:pt idx="30">
                  <c:v>-293</c:v>
                </c:pt>
                <c:pt idx="31">
                  <c:v>-22</c:v>
                </c:pt>
                <c:pt idx="32">
                  <c:v>0</c:v>
                </c:pt>
                <c:pt idx="33">
                  <c:v>5</c:v>
                </c:pt>
                <c:pt idx="34">
                  <c:v>146</c:v>
                </c:pt>
                <c:pt idx="35">
                  <c:v>179</c:v>
                </c:pt>
                <c:pt idx="36">
                  <c:v>179</c:v>
                </c:pt>
                <c:pt idx="37">
                  <c:v>179</c:v>
                </c:pt>
                <c:pt idx="38">
                  <c:v>179</c:v>
                </c:pt>
                <c:pt idx="39">
                  <c:v>207</c:v>
                </c:pt>
                <c:pt idx="40">
                  <c:v>326</c:v>
                </c:pt>
                <c:pt idx="41">
                  <c:v>338</c:v>
                </c:pt>
                <c:pt idx="42">
                  <c:v>338</c:v>
                </c:pt>
                <c:pt idx="43">
                  <c:v>342</c:v>
                </c:pt>
                <c:pt idx="44">
                  <c:v>360</c:v>
                </c:pt>
                <c:pt idx="45">
                  <c:v>370</c:v>
                </c:pt>
                <c:pt idx="46">
                  <c:v>380</c:v>
                </c:pt>
                <c:pt idx="47">
                  <c:v>381</c:v>
                </c:pt>
                <c:pt idx="48">
                  <c:v>381</c:v>
                </c:pt>
                <c:pt idx="49">
                  <c:v>382</c:v>
                </c:pt>
                <c:pt idx="50">
                  <c:v>467</c:v>
                </c:pt>
                <c:pt idx="51">
                  <c:v>488</c:v>
                </c:pt>
                <c:pt idx="52">
                  <c:v>495</c:v>
                </c:pt>
                <c:pt idx="53">
                  <c:v>495</c:v>
                </c:pt>
                <c:pt idx="54">
                  <c:v>500</c:v>
                </c:pt>
                <c:pt idx="55">
                  <c:v>506</c:v>
                </c:pt>
                <c:pt idx="56">
                  <c:v>544</c:v>
                </c:pt>
                <c:pt idx="57">
                  <c:v>544</c:v>
                </c:pt>
                <c:pt idx="58">
                  <c:v>544</c:v>
                </c:pt>
                <c:pt idx="59">
                  <c:v>555</c:v>
                </c:pt>
                <c:pt idx="60">
                  <c:v>669</c:v>
                </c:pt>
                <c:pt idx="61">
                  <c:v>678</c:v>
                </c:pt>
                <c:pt idx="62">
                  <c:v>834</c:v>
                </c:pt>
                <c:pt idx="63">
                  <c:v>837</c:v>
                </c:pt>
                <c:pt idx="64">
                  <c:v>853</c:v>
                </c:pt>
                <c:pt idx="65">
                  <c:v>998</c:v>
                </c:pt>
                <c:pt idx="66">
                  <c:v>1065</c:v>
                </c:pt>
                <c:pt idx="67">
                  <c:v>1101</c:v>
                </c:pt>
                <c:pt idx="68">
                  <c:v>1168</c:v>
                </c:pt>
                <c:pt idx="69">
                  <c:v>1170</c:v>
                </c:pt>
                <c:pt idx="70">
                  <c:v>1189</c:v>
                </c:pt>
                <c:pt idx="71">
                  <c:v>1189</c:v>
                </c:pt>
                <c:pt idx="72">
                  <c:v>1189</c:v>
                </c:pt>
                <c:pt idx="73">
                  <c:v>1200.5</c:v>
                </c:pt>
                <c:pt idx="74">
                  <c:v>1206</c:v>
                </c:pt>
                <c:pt idx="75">
                  <c:v>1211</c:v>
                </c:pt>
                <c:pt idx="76">
                  <c:v>1213</c:v>
                </c:pt>
                <c:pt idx="77">
                  <c:v>1217</c:v>
                </c:pt>
                <c:pt idx="78">
                  <c:v>1217</c:v>
                </c:pt>
                <c:pt idx="79">
                  <c:v>1302</c:v>
                </c:pt>
                <c:pt idx="80">
                  <c:v>1337</c:v>
                </c:pt>
                <c:pt idx="81">
                  <c:v>1337</c:v>
                </c:pt>
                <c:pt idx="82">
                  <c:v>1341</c:v>
                </c:pt>
                <c:pt idx="83">
                  <c:v>1352</c:v>
                </c:pt>
                <c:pt idx="84">
                  <c:v>1374</c:v>
                </c:pt>
                <c:pt idx="85">
                  <c:v>1413</c:v>
                </c:pt>
                <c:pt idx="86">
                  <c:v>1505</c:v>
                </c:pt>
                <c:pt idx="87">
                  <c:v>1537</c:v>
                </c:pt>
                <c:pt idx="88">
                  <c:v>1543</c:v>
                </c:pt>
                <c:pt idx="89">
                  <c:v>1543</c:v>
                </c:pt>
                <c:pt idx="90">
                  <c:v>1548</c:v>
                </c:pt>
                <c:pt idx="91">
                  <c:v>1549</c:v>
                </c:pt>
                <c:pt idx="92">
                  <c:v>1554</c:v>
                </c:pt>
                <c:pt idx="93">
                  <c:v>1561</c:v>
                </c:pt>
                <c:pt idx="94">
                  <c:v>1673</c:v>
                </c:pt>
                <c:pt idx="95">
                  <c:v>1689</c:v>
                </c:pt>
                <c:pt idx="96">
                  <c:v>1712</c:v>
                </c:pt>
                <c:pt idx="97">
                  <c:v>1716</c:v>
                </c:pt>
                <c:pt idx="98">
                  <c:v>1733</c:v>
                </c:pt>
                <c:pt idx="99">
                  <c:v>1739</c:v>
                </c:pt>
                <c:pt idx="100">
                  <c:v>1807</c:v>
                </c:pt>
                <c:pt idx="101">
                  <c:v>1824</c:v>
                </c:pt>
                <c:pt idx="102">
                  <c:v>1835</c:v>
                </c:pt>
                <c:pt idx="103">
                  <c:v>1840</c:v>
                </c:pt>
                <c:pt idx="104">
                  <c:v>1852</c:v>
                </c:pt>
                <c:pt idx="105">
                  <c:v>1852</c:v>
                </c:pt>
                <c:pt idx="106">
                  <c:v>1853.5</c:v>
                </c:pt>
                <c:pt idx="107">
                  <c:v>1859</c:v>
                </c:pt>
                <c:pt idx="108">
                  <c:v>1868</c:v>
                </c:pt>
                <c:pt idx="109">
                  <c:v>1874</c:v>
                </c:pt>
                <c:pt idx="110">
                  <c:v>1886</c:v>
                </c:pt>
                <c:pt idx="111">
                  <c:v>1892</c:v>
                </c:pt>
                <c:pt idx="112">
                  <c:v>2004</c:v>
                </c:pt>
                <c:pt idx="113">
                  <c:v>2008</c:v>
                </c:pt>
                <c:pt idx="114">
                  <c:v>2010</c:v>
                </c:pt>
                <c:pt idx="115">
                  <c:v>2020</c:v>
                </c:pt>
                <c:pt idx="116">
                  <c:v>2022</c:v>
                </c:pt>
                <c:pt idx="117">
                  <c:v>2031</c:v>
                </c:pt>
                <c:pt idx="118">
                  <c:v>2038</c:v>
                </c:pt>
                <c:pt idx="119">
                  <c:v>2042</c:v>
                </c:pt>
                <c:pt idx="120">
                  <c:v>2066</c:v>
                </c:pt>
                <c:pt idx="121">
                  <c:v>2151</c:v>
                </c:pt>
                <c:pt idx="122">
                  <c:v>2151</c:v>
                </c:pt>
                <c:pt idx="123">
                  <c:v>2160</c:v>
                </c:pt>
                <c:pt idx="124">
                  <c:v>2173</c:v>
                </c:pt>
                <c:pt idx="125">
                  <c:v>2176</c:v>
                </c:pt>
                <c:pt idx="126">
                  <c:v>2190</c:v>
                </c:pt>
                <c:pt idx="127">
                  <c:v>2190</c:v>
                </c:pt>
                <c:pt idx="128">
                  <c:v>2201</c:v>
                </c:pt>
                <c:pt idx="129">
                  <c:v>2207</c:v>
                </c:pt>
                <c:pt idx="130">
                  <c:v>2308</c:v>
                </c:pt>
                <c:pt idx="131">
                  <c:v>2336</c:v>
                </c:pt>
                <c:pt idx="132">
                  <c:v>2336</c:v>
                </c:pt>
                <c:pt idx="133">
                  <c:v>2358</c:v>
                </c:pt>
                <c:pt idx="134">
                  <c:v>2503</c:v>
                </c:pt>
                <c:pt idx="135">
                  <c:v>2511</c:v>
                </c:pt>
                <c:pt idx="136">
                  <c:v>2516</c:v>
                </c:pt>
                <c:pt idx="137">
                  <c:v>2516</c:v>
                </c:pt>
                <c:pt idx="138">
                  <c:v>2559</c:v>
                </c:pt>
                <c:pt idx="139">
                  <c:v>2575</c:v>
                </c:pt>
                <c:pt idx="140">
                  <c:v>2864</c:v>
                </c:pt>
                <c:pt idx="141">
                  <c:v>2869</c:v>
                </c:pt>
                <c:pt idx="142">
                  <c:v>2875</c:v>
                </c:pt>
                <c:pt idx="143">
                  <c:v>2884</c:v>
                </c:pt>
                <c:pt idx="144">
                  <c:v>2891</c:v>
                </c:pt>
                <c:pt idx="145">
                  <c:v>3016</c:v>
                </c:pt>
                <c:pt idx="146">
                  <c:v>3030</c:v>
                </c:pt>
                <c:pt idx="147">
                  <c:v>3041</c:v>
                </c:pt>
                <c:pt idx="148">
                  <c:v>3041</c:v>
                </c:pt>
                <c:pt idx="149">
                  <c:v>3043</c:v>
                </c:pt>
                <c:pt idx="150">
                  <c:v>3052</c:v>
                </c:pt>
                <c:pt idx="151">
                  <c:v>3052</c:v>
                </c:pt>
                <c:pt idx="152">
                  <c:v>3150</c:v>
                </c:pt>
                <c:pt idx="153">
                  <c:v>3176</c:v>
                </c:pt>
                <c:pt idx="154">
                  <c:v>3178</c:v>
                </c:pt>
                <c:pt idx="155">
                  <c:v>3178</c:v>
                </c:pt>
                <c:pt idx="156">
                  <c:v>3204</c:v>
                </c:pt>
                <c:pt idx="157">
                  <c:v>3204</c:v>
                </c:pt>
                <c:pt idx="158">
                  <c:v>3204</c:v>
                </c:pt>
                <c:pt idx="159">
                  <c:v>3352</c:v>
                </c:pt>
                <c:pt idx="160">
                  <c:v>3373</c:v>
                </c:pt>
                <c:pt idx="161">
                  <c:v>3375</c:v>
                </c:pt>
                <c:pt idx="162">
                  <c:v>3504</c:v>
                </c:pt>
                <c:pt idx="163">
                  <c:v>3520</c:v>
                </c:pt>
                <c:pt idx="164">
                  <c:v>3693</c:v>
                </c:pt>
                <c:pt idx="165">
                  <c:v>3693</c:v>
                </c:pt>
                <c:pt idx="166">
                  <c:v>3704</c:v>
                </c:pt>
                <c:pt idx="167">
                  <c:v>3722</c:v>
                </c:pt>
                <c:pt idx="168">
                  <c:v>3723</c:v>
                </c:pt>
                <c:pt idx="169">
                  <c:v>3726</c:v>
                </c:pt>
                <c:pt idx="170">
                  <c:v>3833</c:v>
                </c:pt>
                <c:pt idx="171">
                  <c:v>3895</c:v>
                </c:pt>
                <c:pt idx="172">
                  <c:v>3929</c:v>
                </c:pt>
                <c:pt idx="173">
                  <c:v>3996</c:v>
                </c:pt>
                <c:pt idx="174">
                  <c:v>4030</c:v>
                </c:pt>
                <c:pt idx="175">
                  <c:v>4030</c:v>
                </c:pt>
                <c:pt idx="176">
                  <c:v>4030</c:v>
                </c:pt>
                <c:pt idx="177">
                  <c:v>4030</c:v>
                </c:pt>
                <c:pt idx="178">
                  <c:v>4030</c:v>
                </c:pt>
                <c:pt idx="179">
                  <c:v>4031</c:v>
                </c:pt>
                <c:pt idx="180">
                  <c:v>4053</c:v>
                </c:pt>
                <c:pt idx="181">
                  <c:v>4059</c:v>
                </c:pt>
                <c:pt idx="182">
                  <c:v>4063</c:v>
                </c:pt>
                <c:pt idx="183">
                  <c:v>4063</c:v>
                </c:pt>
                <c:pt idx="184">
                  <c:v>4137</c:v>
                </c:pt>
                <c:pt idx="185">
                  <c:v>4170</c:v>
                </c:pt>
                <c:pt idx="186">
                  <c:v>4170</c:v>
                </c:pt>
                <c:pt idx="187">
                  <c:v>4193</c:v>
                </c:pt>
                <c:pt idx="188">
                  <c:v>4198</c:v>
                </c:pt>
                <c:pt idx="189">
                  <c:v>4211</c:v>
                </c:pt>
                <c:pt idx="190">
                  <c:v>4333</c:v>
                </c:pt>
                <c:pt idx="191">
                  <c:v>4350</c:v>
                </c:pt>
                <c:pt idx="192">
                  <c:v>4361</c:v>
                </c:pt>
                <c:pt idx="193">
                  <c:v>4378</c:v>
                </c:pt>
                <c:pt idx="194">
                  <c:v>4385</c:v>
                </c:pt>
                <c:pt idx="195">
                  <c:v>4520</c:v>
                </c:pt>
                <c:pt idx="196">
                  <c:v>4681</c:v>
                </c:pt>
                <c:pt idx="197">
                  <c:v>4710</c:v>
                </c:pt>
                <c:pt idx="198">
                  <c:v>4855</c:v>
                </c:pt>
                <c:pt idx="199">
                  <c:v>4860</c:v>
                </c:pt>
                <c:pt idx="200">
                  <c:v>4873</c:v>
                </c:pt>
                <c:pt idx="201">
                  <c:v>4884</c:v>
                </c:pt>
                <c:pt idx="202">
                  <c:v>4888</c:v>
                </c:pt>
                <c:pt idx="203">
                  <c:v>4995</c:v>
                </c:pt>
                <c:pt idx="204">
                  <c:v>4995</c:v>
                </c:pt>
                <c:pt idx="205">
                  <c:v>5069</c:v>
                </c:pt>
                <c:pt idx="206">
                  <c:v>5169</c:v>
                </c:pt>
                <c:pt idx="207">
                  <c:v>5169</c:v>
                </c:pt>
                <c:pt idx="208">
                  <c:v>5169</c:v>
                </c:pt>
                <c:pt idx="209">
                  <c:v>5169</c:v>
                </c:pt>
                <c:pt idx="210">
                  <c:v>5197</c:v>
                </c:pt>
                <c:pt idx="211">
                  <c:v>5208</c:v>
                </c:pt>
                <c:pt idx="212">
                  <c:v>5214</c:v>
                </c:pt>
                <c:pt idx="213">
                  <c:v>5214</c:v>
                </c:pt>
                <c:pt idx="214">
                  <c:v>5214</c:v>
                </c:pt>
                <c:pt idx="215">
                  <c:v>5350</c:v>
                </c:pt>
                <c:pt idx="216">
                  <c:v>5366</c:v>
                </c:pt>
                <c:pt idx="217">
                  <c:v>5366</c:v>
                </c:pt>
                <c:pt idx="218">
                  <c:v>5371</c:v>
                </c:pt>
                <c:pt idx="219">
                  <c:v>5371</c:v>
                </c:pt>
                <c:pt idx="220">
                  <c:v>5371</c:v>
                </c:pt>
                <c:pt idx="221">
                  <c:v>5371</c:v>
                </c:pt>
                <c:pt idx="222">
                  <c:v>5377</c:v>
                </c:pt>
                <c:pt idx="223">
                  <c:v>5377</c:v>
                </c:pt>
                <c:pt idx="224">
                  <c:v>5377</c:v>
                </c:pt>
                <c:pt idx="225">
                  <c:v>5377</c:v>
                </c:pt>
                <c:pt idx="226">
                  <c:v>5524</c:v>
                </c:pt>
                <c:pt idx="227">
                  <c:v>5530</c:v>
                </c:pt>
                <c:pt idx="228">
                  <c:v>5534</c:v>
                </c:pt>
                <c:pt idx="229">
                  <c:v>5578</c:v>
                </c:pt>
                <c:pt idx="230">
                  <c:v>5578</c:v>
                </c:pt>
                <c:pt idx="231">
                  <c:v>5578</c:v>
                </c:pt>
                <c:pt idx="232">
                  <c:v>5708</c:v>
                </c:pt>
                <c:pt idx="233">
                  <c:v>5708.5</c:v>
                </c:pt>
                <c:pt idx="234">
                  <c:v>5726</c:v>
                </c:pt>
                <c:pt idx="235">
                  <c:v>5752</c:v>
                </c:pt>
                <c:pt idx="236">
                  <c:v>5848</c:v>
                </c:pt>
                <c:pt idx="237">
                  <c:v>5893</c:v>
                </c:pt>
                <c:pt idx="238">
                  <c:v>5904</c:v>
                </c:pt>
                <c:pt idx="239">
                  <c:v>5906</c:v>
                </c:pt>
                <c:pt idx="240">
                  <c:v>5926</c:v>
                </c:pt>
                <c:pt idx="241">
                  <c:v>5989</c:v>
                </c:pt>
                <c:pt idx="242">
                  <c:v>6046</c:v>
                </c:pt>
                <c:pt idx="243">
                  <c:v>6052.5</c:v>
                </c:pt>
                <c:pt idx="244">
                  <c:v>6067</c:v>
                </c:pt>
                <c:pt idx="245">
                  <c:v>6068</c:v>
                </c:pt>
                <c:pt idx="246">
                  <c:v>6069</c:v>
                </c:pt>
                <c:pt idx="247">
                  <c:v>6185</c:v>
                </c:pt>
                <c:pt idx="248">
                  <c:v>6231</c:v>
                </c:pt>
                <c:pt idx="249">
                  <c:v>6349.5</c:v>
                </c:pt>
                <c:pt idx="250">
                  <c:v>6355</c:v>
                </c:pt>
                <c:pt idx="251">
                  <c:v>6359</c:v>
                </c:pt>
                <c:pt idx="252">
                  <c:v>6366</c:v>
                </c:pt>
                <c:pt idx="253">
                  <c:v>6496</c:v>
                </c:pt>
                <c:pt idx="254">
                  <c:v>6512</c:v>
                </c:pt>
                <c:pt idx="255">
                  <c:v>6540</c:v>
                </c:pt>
                <c:pt idx="256">
                  <c:v>6696</c:v>
                </c:pt>
                <c:pt idx="257">
                  <c:v>6724</c:v>
                </c:pt>
                <c:pt idx="258">
                  <c:v>6729</c:v>
                </c:pt>
                <c:pt idx="259">
                  <c:v>6744</c:v>
                </c:pt>
                <c:pt idx="260">
                  <c:v>6744</c:v>
                </c:pt>
                <c:pt idx="261">
                  <c:v>6881</c:v>
                </c:pt>
                <c:pt idx="262">
                  <c:v>6881</c:v>
                </c:pt>
                <c:pt idx="263">
                  <c:v>6938</c:v>
                </c:pt>
                <c:pt idx="264">
                  <c:v>7029</c:v>
                </c:pt>
                <c:pt idx="265">
                  <c:v>7034</c:v>
                </c:pt>
                <c:pt idx="266">
                  <c:v>7040</c:v>
                </c:pt>
                <c:pt idx="267">
                  <c:v>7056</c:v>
                </c:pt>
                <c:pt idx="268">
                  <c:v>7066</c:v>
                </c:pt>
                <c:pt idx="269">
                  <c:v>7068</c:v>
                </c:pt>
                <c:pt idx="270">
                  <c:v>7094</c:v>
                </c:pt>
                <c:pt idx="271">
                  <c:v>7099</c:v>
                </c:pt>
                <c:pt idx="272">
                  <c:v>7219</c:v>
                </c:pt>
                <c:pt idx="273">
                  <c:v>7336.5</c:v>
                </c:pt>
                <c:pt idx="274">
                  <c:v>7371</c:v>
                </c:pt>
                <c:pt idx="275">
                  <c:v>7409</c:v>
                </c:pt>
                <c:pt idx="276">
                  <c:v>7419</c:v>
                </c:pt>
                <c:pt idx="277">
                  <c:v>7458</c:v>
                </c:pt>
                <c:pt idx="278">
                  <c:v>7512</c:v>
                </c:pt>
                <c:pt idx="279">
                  <c:v>7517</c:v>
                </c:pt>
                <c:pt idx="280">
                  <c:v>7539</c:v>
                </c:pt>
                <c:pt idx="281">
                  <c:v>7687</c:v>
                </c:pt>
                <c:pt idx="282">
                  <c:v>7688</c:v>
                </c:pt>
                <c:pt idx="283">
                  <c:v>7689</c:v>
                </c:pt>
                <c:pt idx="284">
                  <c:v>7690</c:v>
                </c:pt>
                <c:pt idx="285">
                  <c:v>7691</c:v>
                </c:pt>
                <c:pt idx="286">
                  <c:v>7692</c:v>
                </c:pt>
                <c:pt idx="287">
                  <c:v>7693</c:v>
                </c:pt>
                <c:pt idx="288">
                  <c:v>7694</c:v>
                </c:pt>
                <c:pt idx="289">
                  <c:v>7695</c:v>
                </c:pt>
                <c:pt idx="290">
                  <c:v>7696</c:v>
                </c:pt>
                <c:pt idx="291">
                  <c:v>7697</c:v>
                </c:pt>
                <c:pt idx="292">
                  <c:v>7698</c:v>
                </c:pt>
                <c:pt idx="293">
                  <c:v>7699</c:v>
                </c:pt>
                <c:pt idx="294">
                  <c:v>7700</c:v>
                </c:pt>
                <c:pt idx="295">
                  <c:v>7701</c:v>
                </c:pt>
                <c:pt idx="296">
                  <c:v>7702</c:v>
                </c:pt>
                <c:pt idx="297">
                  <c:v>7705</c:v>
                </c:pt>
                <c:pt idx="298">
                  <c:v>7706</c:v>
                </c:pt>
                <c:pt idx="299">
                  <c:v>7707</c:v>
                </c:pt>
                <c:pt idx="300">
                  <c:v>7708</c:v>
                </c:pt>
                <c:pt idx="301">
                  <c:v>7709</c:v>
                </c:pt>
                <c:pt idx="302">
                  <c:v>7711</c:v>
                </c:pt>
                <c:pt idx="303">
                  <c:v>7712</c:v>
                </c:pt>
                <c:pt idx="304">
                  <c:v>7713</c:v>
                </c:pt>
                <c:pt idx="305">
                  <c:v>7714</c:v>
                </c:pt>
                <c:pt idx="306">
                  <c:v>7715</c:v>
                </c:pt>
                <c:pt idx="307">
                  <c:v>7716</c:v>
                </c:pt>
                <c:pt idx="308">
                  <c:v>7717</c:v>
                </c:pt>
                <c:pt idx="309">
                  <c:v>7718</c:v>
                </c:pt>
                <c:pt idx="310">
                  <c:v>7719</c:v>
                </c:pt>
                <c:pt idx="311">
                  <c:v>7720</c:v>
                </c:pt>
                <c:pt idx="312">
                  <c:v>7721</c:v>
                </c:pt>
                <c:pt idx="313">
                  <c:v>7722</c:v>
                </c:pt>
                <c:pt idx="314">
                  <c:v>7723</c:v>
                </c:pt>
                <c:pt idx="315">
                  <c:v>7724</c:v>
                </c:pt>
                <c:pt idx="316">
                  <c:v>7724</c:v>
                </c:pt>
                <c:pt idx="317">
                  <c:v>7725</c:v>
                </c:pt>
                <c:pt idx="318">
                  <c:v>7726</c:v>
                </c:pt>
                <c:pt idx="319">
                  <c:v>7727</c:v>
                </c:pt>
                <c:pt idx="320">
                  <c:v>7728</c:v>
                </c:pt>
                <c:pt idx="321">
                  <c:v>7729</c:v>
                </c:pt>
                <c:pt idx="322">
                  <c:v>7730</c:v>
                </c:pt>
                <c:pt idx="323">
                  <c:v>7731</c:v>
                </c:pt>
                <c:pt idx="324">
                  <c:v>7732</c:v>
                </c:pt>
                <c:pt idx="325">
                  <c:v>7733</c:v>
                </c:pt>
                <c:pt idx="326">
                  <c:v>7734</c:v>
                </c:pt>
                <c:pt idx="327">
                  <c:v>7734.5</c:v>
                </c:pt>
                <c:pt idx="328">
                  <c:v>7735</c:v>
                </c:pt>
                <c:pt idx="329">
                  <c:v>7736</c:v>
                </c:pt>
                <c:pt idx="330">
                  <c:v>7737</c:v>
                </c:pt>
                <c:pt idx="331">
                  <c:v>7738</c:v>
                </c:pt>
                <c:pt idx="332">
                  <c:v>7739</c:v>
                </c:pt>
                <c:pt idx="333">
                  <c:v>7740</c:v>
                </c:pt>
                <c:pt idx="334">
                  <c:v>7741</c:v>
                </c:pt>
                <c:pt idx="335">
                  <c:v>7742</c:v>
                </c:pt>
                <c:pt idx="336">
                  <c:v>7743</c:v>
                </c:pt>
                <c:pt idx="337">
                  <c:v>7745</c:v>
                </c:pt>
                <c:pt idx="338">
                  <c:v>7746</c:v>
                </c:pt>
                <c:pt idx="339">
                  <c:v>7747</c:v>
                </c:pt>
                <c:pt idx="340">
                  <c:v>7748</c:v>
                </c:pt>
                <c:pt idx="341">
                  <c:v>7749</c:v>
                </c:pt>
                <c:pt idx="342">
                  <c:v>7750</c:v>
                </c:pt>
                <c:pt idx="343">
                  <c:v>7751</c:v>
                </c:pt>
                <c:pt idx="344">
                  <c:v>7752</c:v>
                </c:pt>
                <c:pt idx="345">
                  <c:v>7753</c:v>
                </c:pt>
                <c:pt idx="346">
                  <c:v>7754</c:v>
                </c:pt>
                <c:pt idx="347">
                  <c:v>7755</c:v>
                </c:pt>
                <c:pt idx="348">
                  <c:v>7756</c:v>
                </c:pt>
                <c:pt idx="349">
                  <c:v>7757</c:v>
                </c:pt>
                <c:pt idx="350">
                  <c:v>7758</c:v>
                </c:pt>
                <c:pt idx="351">
                  <c:v>7759</c:v>
                </c:pt>
                <c:pt idx="352">
                  <c:v>7760</c:v>
                </c:pt>
                <c:pt idx="353">
                  <c:v>7761</c:v>
                </c:pt>
                <c:pt idx="354">
                  <c:v>7762</c:v>
                </c:pt>
                <c:pt idx="355">
                  <c:v>7764</c:v>
                </c:pt>
                <c:pt idx="356">
                  <c:v>7765</c:v>
                </c:pt>
                <c:pt idx="357">
                  <c:v>7766</c:v>
                </c:pt>
                <c:pt idx="358">
                  <c:v>7767</c:v>
                </c:pt>
                <c:pt idx="359">
                  <c:v>7768</c:v>
                </c:pt>
                <c:pt idx="360">
                  <c:v>7769</c:v>
                </c:pt>
                <c:pt idx="361">
                  <c:v>7770</c:v>
                </c:pt>
                <c:pt idx="362">
                  <c:v>7771</c:v>
                </c:pt>
                <c:pt idx="363">
                  <c:v>7772</c:v>
                </c:pt>
                <c:pt idx="364">
                  <c:v>7773</c:v>
                </c:pt>
                <c:pt idx="365">
                  <c:v>7775</c:v>
                </c:pt>
                <c:pt idx="366">
                  <c:v>7776</c:v>
                </c:pt>
                <c:pt idx="367">
                  <c:v>7777</c:v>
                </c:pt>
                <c:pt idx="368">
                  <c:v>7778</c:v>
                </c:pt>
                <c:pt idx="369">
                  <c:v>7779</c:v>
                </c:pt>
                <c:pt idx="370">
                  <c:v>7780</c:v>
                </c:pt>
                <c:pt idx="371">
                  <c:v>7781</c:v>
                </c:pt>
                <c:pt idx="372">
                  <c:v>7782</c:v>
                </c:pt>
                <c:pt idx="373">
                  <c:v>7783</c:v>
                </c:pt>
                <c:pt idx="374">
                  <c:v>7784</c:v>
                </c:pt>
                <c:pt idx="375">
                  <c:v>7785</c:v>
                </c:pt>
                <c:pt idx="376">
                  <c:v>7786</c:v>
                </c:pt>
                <c:pt idx="377">
                  <c:v>7789</c:v>
                </c:pt>
                <c:pt idx="378">
                  <c:v>7790</c:v>
                </c:pt>
                <c:pt idx="379">
                  <c:v>7791</c:v>
                </c:pt>
                <c:pt idx="380">
                  <c:v>7792</c:v>
                </c:pt>
                <c:pt idx="381">
                  <c:v>7793</c:v>
                </c:pt>
                <c:pt idx="382">
                  <c:v>7794</c:v>
                </c:pt>
                <c:pt idx="383">
                  <c:v>7795</c:v>
                </c:pt>
                <c:pt idx="384">
                  <c:v>7796</c:v>
                </c:pt>
                <c:pt idx="385">
                  <c:v>7797</c:v>
                </c:pt>
                <c:pt idx="386">
                  <c:v>7798</c:v>
                </c:pt>
                <c:pt idx="387">
                  <c:v>7799</c:v>
                </c:pt>
                <c:pt idx="388">
                  <c:v>7800</c:v>
                </c:pt>
                <c:pt idx="389">
                  <c:v>7801</c:v>
                </c:pt>
                <c:pt idx="390">
                  <c:v>7802</c:v>
                </c:pt>
                <c:pt idx="391">
                  <c:v>7803</c:v>
                </c:pt>
                <c:pt idx="392">
                  <c:v>7804</c:v>
                </c:pt>
                <c:pt idx="393">
                  <c:v>7805</c:v>
                </c:pt>
                <c:pt idx="394">
                  <c:v>7806</c:v>
                </c:pt>
                <c:pt idx="395">
                  <c:v>7808</c:v>
                </c:pt>
                <c:pt idx="396">
                  <c:v>7811</c:v>
                </c:pt>
                <c:pt idx="397">
                  <c:v>7812</c:v>
                </c:pt>
                <c:pt idx="398">
                  <c:v>7813</c:v>
                </c:pt>
                <c:pt idx="399">
                  <c:v>7815</c:v>
                </c:pt>
                <c:pt idx="400">
                  <c:v>7816</c:v>
                </c:pt>
                <c:pt idx="401">
                  <c:v>7817</c:v>
                </c:pt>
                <c:pt idx="402">
                  <c:v>7818</c:v>
                </c:pt>
                <c:pt idx="403">
                  <c:v>7819</c:v>
                </c:pt>
                <c:pt idx="404">
                  <c:v>7820</c:v>
                </c:pt>
                <c:pt idx="405">
                  <c:v>7821</c:v>
                </c:pt>
                <c:pt idx="406">
                  <c:v>7822</c:v>
                </c:pt>
                <c:pt idx="407">
                  <c:v>7823</c:v>
                </c:pt>
                <c:pt idx="408">
                  <c:v>7824</c:v>
                </c:pt>
                <c:pt idx="409">
                  <c:v>7825</c:v>
                </c:pt>
                <c:pt idx="410">
                  <c:v>7826</c:v>
                </c:pt>
                <c:pt idx="411">
                  <c:v>7827</c:v>
                </c:pt>
                <c:pt idx="412">
                  <c:v>7828</c:v>
                </c:pt>
                <c:pt idx="413">
                  <c:v>7829</c:v>
                </c:pt>
                <c:pt idx="414">
                  <c:v>7831</c:v>
                </c:pt>
                <c:pt idx="415">
                  <c:v>7832</c:v>
                </c:pt>
                <c:pt idx="416">
                  <c:v>7833</c:v>
                </c:pt>
                <c:pt idx="417">
                  <c:v>7834</c:v>
                </c:pt>
                <c:pt idx="418">
                  <c:v>7835</c:v>
                </c:pt>
                <c:pt idx="419">
                  <c:v>7836</c:v>
                </c:pt>
                <c:pt idx="420">
                  <c:v>7837</c:v>
                </c:pt>
                <c:pt idx="421">
                  <c:v>7838</c:v>
                </c:pt>
                <c:pt idx="422">
                  <c:v>7839</c:v>
                </c:pt>
                <c:pt idx="423">
                  <c:v>7840</c:v>
                </c:pt>
                <c:pt idx="424">
                  <c:v>7841</c:v>
                </c:pt>
                <c:pt idx="425">
                  <c:v>7842</c:v>
                </c:pt>
                <c:pt idx="426">
                  <c:v>7843</c:v>
                </c:pt>
                <c:pt idx="427">
                  <c:v>7843</c:v>
                </c:pt>
                <c:pt idx="428">
                  <c:v>7844</c:v>
                </c:pt>
                <c:pt idx="429">
                  <c:v>7846</c:v>
                </c:pt>
                <c:pt idx="430">
                  <c:v>7847</c:v>
                </c:pt>
                <c:pt idx="431">
                  <c:v>7848</c:v>
                </c:pt>
                <c:pt idx="432">
                  <c:v>7849</c:v>
                </c:pt>
                <c:pt idx="433">
                  <c:v>7850</c:v>
                </c:pt>
                <c:pt idx="434">
                  <c:v>7851</c:v>
                </c:pt>
                <c:pt idx="435">
                  <c:v>7852</c:v>
                </c:pt>
                <c:pt idx="436">
                  <c:v>7853</c:v>
                </c:pt>
                <c:pt idx="437">
                  <c:v>7854</c:v>
                </c:pt>
                <c:pt idx="438">
                  <c:v>7855</c:v>
                </c:pt>
                <c:pt idx="439">
                  <c:v>7857</c:v>
                </c:pt>
                <c:pt idx="440">
                  <c:v>7858</c:v>
                </c:pt>
                <c:pt idx="441">
                  <c:v>7859</c:v>
                </c:pt>
                <c:pt idx="442">
                  <c:v>7861</c:v>
                </c:pt>
                <c:pt idx="443">
                  <c:v>7862</c:v>
                </c:pt>
                <c:pt idx="444">
                  <c:v>7863</c:v>
                </c:pt>
                <c:pt idx="445">
                  <c:v>7864</c:v>
                </c:pt>
                <c:pt idx="446">
                  <c:v>7865</c:v>
                </c:pt>
                <c:pt idx="447">
                  <c:v>7866</c:v>
                </c:pt>
                <c:pt idx="448">
                  <c:v>7867</c:v>
                </c:pt>
                <c:pt idx="449">
                  <c:v>7868</c:v>
                </c:pt>
                <c:pt idx="450">
                  <c:v>7869</c:v>
                </c:pt>
                <c:pt idx="451">
                  <c:v>7870</c:v>
                </c:pt>
                <c:pt idx="452">
                  <c:v>7871</c:v>
                </c:pt>
                <c:pt idx="453">
                  <c:v>7872</c:v>
                </c:pt>
                <c:pt idx="454">
                  <c:v>7874</c:v>
                </c:pt>
                <c:pt idx="455">
                  <c:v>7875</c:v>
                </c:pt>
                <c:pt idx="456">
                  <c:v>7876</c:v>
                </c:pt>
                <c:pt idx="457">
                  <c:v>7877</c:v>
                </c:pt>
                <c:pt idx="458">
                  <c:v>7878</c:v>
                </c:pt>
                <c:pt idx="459">
                  <c:v>7879</c:v>
                </c:pt>
                <c:pt idx="460">
                  <c:v>7880</c:v>
                </c:pt>
                <c:pt idx="461">
                  <c:v>7881</c:v>
                </c:pt>
                <c:pt idx="462">
                  <c:v>7882</c:v>
                </c:pt>
                <c:pt idx="463">
                  <c:v>7883</c:v>
                </c:pt>
                <c:pt idx="464">
                  <c:v>7884</c:v>
                </c:pt>
                <c:pt idx="465">
                  <c:v>7885</c:v>
                </c:pt>
                <c:pt idx="466">
                  <c:v>7886</c:v>
                </c:pt>
                <c:pt idx="467">
                  <c:v>7887</c:v>
                </c:pt>
                <c:pt idx="468">
                  <c:v>7888</c:v>
                </c:pt>
                <c:pt idx="469">
                  <c:v>7889</c:v>
                </c:pt>
                <c:pt idx="470">
                  <c:v>7890</c:v>
                </c:pt>
                <c:pt idx="471">
                  <c:v>7891</c:v>
                </c:pt>
                <c:pt idx="472">
                  <c:v>7892</c:v>
                </c:pt>
                <c:pt idx="473">
                  <c:v>7893</c:v>
                </c:pt>
                <c:pt idx="474">
                  <c:v>7894</c:v>
                </c:pt>
                <c:pt idx="475">
                  <c:v>7895</c:v>
                </c:pt>
                <c:pt idx="476">
                  <c:v>7896</c:v>
                </c:pt>
                <c:pt idx="477">
                  <c:v>7897</c:v>
                </c:pt>
                <c:pt idx="478">
                  <c:v>7898</c:v>
                </c:pt>
                <c:pt idx="479">
                  <c:v>7900</c:v>
                </c:pt>
                <c:pt idx="480">
                  <c:v>7901</c:v>
                </c:pt>
                <c:pt idx="481">
                  <c:v>7902</c:v>
                </c:pt>
                <c:pt idx="482">
                  <c:v>7903</c:v>
                </c:pt>
                <c:pt idx="483">
                  <c:v>7904</c:v>
                </c:pt>
                <c:pt idx="484">
                  <c:v>7904</c:v>
                </c:pt>
                <c:pt idx="485">
                  <c:v>7905</c:v>
                </c:pt>
                <c:pt idx="486">
                  <c:v>7906</c:v>
                </c:pt>
                <c:pt idx="487">
                  <c:v>7907</c:v>
                </c:pt>
                <c:pt idx="488">
                  <c:v>7908</c:v>
                </c:pt>
                <c:pt idx="489">
                  <c:v>7909</c:v>
                </c:pt>
                <c:pt idx="490">
                  <c:v>7910</c:v>
                </c:pt>
                <c:pt idx="491">
                  <c:v>7911</c:v>
                </c:pt>
                <c:pt idx="492">
                  <c:v>7912</c:v>
                </c:pt>
                <c:pt idx="493">
                  <c:v>7913</c:v>
                </c:pt>
                <c:pt idx="494">
                  <c:v>7914</c:v>
                </c:pt>
                <c:pt idx="495">
                  <c:v>7915</c:v>
                </c:pt>
                <c:pt idx="496">
                  <c:v>7916</c:v>
                </c:pt>
                <c:pt idx="497">
                  <c:v>7917</c:v>
                </c:pt>
                <c:pt idx="498">
                  <c:v>7918</c:v>
                </c:pt>
                <c:pt idx="499">
                  <c:v>7919</c:v>
                </c:pt>
                <c:pt idx="500">
                  <c:v>7920</c:v>
                </c:pt>
                <c:pt idx="501">
                  <c:v>7921</c:v>
                </c:pt>
                <c:pt idx="502">
                  <c:v>7922</c:v>
                </c:pt>
                <c:pt idx="503">
                  <c:v>7923</c:v>
                </c:pt>
                <c:pt idx="504">
                  <c:v>7924</c:v>
                </c:pt>
                <c:pt idx="505">
                  <c:v>7924.5</c:v>
                </c:pt>
                <c:pt idx="506">
                  <c:v>7925</c:v>
                </c:pt>
                <c:pt idx="507">
                  <c:v>7926</c:v>
                </c:pt>
                <c:pt idx="508">
                  <c:v>7927</c:v>
                </c:pt>
                <c:pt idx="509">
                  <c:v>7928</c:v>
                </c:pt>
                <c:pt idx="510">
                  <c:v>7930</c:v>
                </c:pt>
                <c:pt idx="511">
                  <c:v>7931</c:v>
                </c:pt>
                <c:pt idx="512">
                  <c:v>7932</c:v>
                </c:pt>
                <c:pt idx="513">
                  <c:v>7933</c:v>
                </c:pt>
                <c:pt idx="514">
                  <c:v>7934</c:v>
                </c:pt>
                <c:pt idx="515">
                  <c:v>7935</c:v>
                </c:pt>
                <c:pt idx="516">
                  <c:v>7936</c:v>
                </c:pt>
                <c:pt idx="517">
                  <c:v>7937</c:v>
                </c:pt>
                <c:pt idx="518">
                  <c:v>7938</c:v>
                </c:pt>
                <c:pt idx="519">
                  <c:v>7939</c:v>
                </c:pt>
                <c:pt idx="520">
                  <c:v>7940</c:v>
                </c:pt>
                <c:pt idx="521">
                  <c:v>7941</c:v>
                </c:pt>
                <c:pt idx="522">
                  <c:v>7942</c:v>
                </c:pt>
                <c:pt idx="523">
                  <c:v>7943</c:v>
                </c:pt>
                <c:pt idx="524">
                  <c:v>7944</c:v>
                </c:pt>
                <c:pt idx="525">
                  <c:v>7945</c:v>
                </c:pt>
                <c:pt idx="526">
                  <c:v>7946</c:v>
                </c:pt>
                <c:pt idx="527">
                  <c:v>7947</c:v>
                </c:pt>
                <c:pt idx="528">
                  <c:v>7948</c:v>
                </c:pt>
                <c:pt idx="529">
                  <c:v>7949</c:v>
                </c:pt>
                <c:pt idx="530">
                  <c:v>7950</c:v>
                </c:pt>
                <c:pt idx="531">
                  <c:v>7951</c:v>
                </c:pt>
                <c:pt idx="532">
                  <c:v>7952</c:v>
                </c:pt>
                <c:pt idx="533">
                  <c:v>7954</c:v>
                </c:pt>
                <c:pt idx="534">
                  <c:v>7955</c:v>
                </c:pt>
                <c:pt idx="535">
                  <c:v>7956</c:v>
                </c:pt>
                <c:pt idx="536">
                  <c:v>7965</c:v>
                </c:pt>
                <c:pt idx="537">
                  <c:v>7966</c:v>
                </c:pt>
                <c:pt idx="538">
                  <c:v>7967</c:v>
                </c:pt>
                <c:pt idx="539">
                  <c:v>7968</c:v>
                </c:pt>
                <c:pt idx="540">
                  <c:v>7969</c:v>
                </c:pt>
                <c:pt idx="541">
                  <c:v>7970</c:v>
                </c:pt>
                <c:pt idx="542">
                  <c:v>7971</c:v>
                </c:pt>
                <c:pt idx="543">
                  <c:v>7972</c:v>
                </c:pt>
                <c:pt idx="544">
                  <c:v>7973</c:v>
                </c:pt>
                <c:pt idx="545">
                  <c:v>7974</c:v>
                </c:pt>
                <c:pt idx="546">
                  <c:v>7975</c:v>
                </c:pt>
                <c:pt idx="547">
                  <c:v>7978</c:v>
                </c:pt>
                <c:pt idx="548">
                  <c:v>7979</c:v>
                </c:pt>
                <c:pt idx="549">
                  <c:v>7980</c:v>
                </c:pt>
                <c:pt idx="550">
                  <c:v>7981</c:v>
                </c:pt>
                <c:pt idx="551">
                  <c:v>7982</c:v>
                </c:pt>
                <c:pt idx="552">
                  <c:v>7983</c:v>
                </c:pt>
                <c:pt idx="553">
                  <c:v>7984</c:v>
                </c:pt>
                <c:pt idx="554">
                  <c:v>7985</c:v>
                </c:pt>
                <c:pt idx="555">
                  <c:v>7986</c:v>
                </c:pt>
                <c:pt idx="556">
                  <c:v>7987</c:v>
                </c:pt>
                <c:pt idx="557">
                  <c:v>7988</c:v>
                </c:pt>
                <c:pt idx="558">
                  <c:v>7989</c:v>
                </c:pt>
                <c:pt idx="559">
                  <c:v>7990</c:v>
                </c:pt>
                <c:pt idx="560">
                  <c:v>7991</c:v>
                </c:pt>
                <c:pt idx="561">
                  <c:v>7992</c:v>
                </c:pt>
                <c:pt idx="562">
                  <c:v>7993</c:v>
                </c:pt>
                <c:pt idx="563">
                  <c:v>7994</c:v>
                </c:pt>
                <c:pt idx="564">
                  <c:v>7998</c:v>
                </c:pt>
                <c:pt idx="565">
                  <c:v>7999</c:v>
                </c:pt>
                <c:pt idx="566">
                  <c:v>8000</c:v>
                </c:pt>
                <c:pt idx="567">
                  <c:v>8001</c:v>
                </c:pt>
                <c:pt idx="568">
                  <c:v>8002</c:v>
                </c:pt>
                <c:pt idx="569">
                  <c:v>8003</c:v>
                </c:pt>
                <c:pt idx="570">
                  <c:v>8004</c:v>
                </c:pt>
                <c:pt idx="571">
                  <c:v>8005</c:v>
                </c:pt>
                <c:pt idx="572">
                  <c:v>8006</c:v>
                </c:pt>
                <c:pt idx="573">
                  <c:v>8007</c:v>
                </c:pt>
                <c:pt idx="574">
                  <c:v>8008</c:v>
                </c:pt>
                <c:pt idx="575">
                  <c:v>8009</c:v>
                </c:pt>
                <c:pt idx="576">
                  <c:v>8010</c:v>
                </c:pt>
                <c:pt idx="577">
                  <c:v>8011</c:v>
                </c:pt>
                <c:pt idx="578">
                  <c:v>8012</c:v>
                </c:pt>
                <c:pt idx="579">
                  <c:v>8014</c:v>
                </c:pt>
                <c:pt idx="580">
                  <c:v>8015</c:v>
                </c:pt>
                <c:pt idx="581">
                  <c:v>8016</c:v>
                </c:pt>
                <c:pt idx="582">
                  <c:v>8017</c:v>
                </c:pt>
                <c:pt idx="583">
                  <c:v>8018</c:v>
                </c:pt>
                <c:pt idx="584">
                  <c:v>8019</c:v>
                </c:pt>
                <c:pt idx="585">
                  <c:v>8020</c:v>
                </c:pt>
                <c:pt idx="586">
                  <c:v>8021</c:v>
                </c:pt>
                <c:pt idx="587">
                  <c:v>8022</c:v>
                </c:pt>
                <c:pt idx="588">
                  <c:v>8023</c:v>
                </c:pt>
                <c:pt idx="589">
                  <c:v>8024</c:v>
                </c:pt>
                <c:pt idx="590">
                  <c:v>8025</c:v>
                </c:pt>
                <c:pt idx="591">
                  <c:v>8026</c:v>
                </c:pt>
                <c:pt idx="592">
                  <c:v>8027</c:v>
                </c:pt>
                <c:pt idx="593">
                  <c:v>8028</c:v>
                </c:pt>
                <c:pt idx="594">
                  <c:v>8029</c:v>
                </c:pt>
                <c:pt idx="595">
                  <c:v>8030</c:v>
                </c:pt>
                <c:pt idx="596">
                  <c:v>8031</c:v>
                </c:pt>
                <c:pt idx="597">
                  <c:v>8032</c:v>
                </c:pt>
                <c:pt idx="598">
                  <c:v>8033</c:v>
                </c:pt>
                <c:pt idx="599">
                  <c:v>8033</c:v>
                </c:pt>
                <c:pt idx="600">
                  <c:v>8033</c:v>
                </c:pt>
                <c:pt idx="601">
                  <c:v>8034</c:v>
                </c:pt>
                <c:pt idx="602">
                  <c:v>8035</c:v>
                </c:pt>
                <c:pt idx="603">
                  <c:v>8037</c:v>
                </c:pt>
                <c:pt idx="604">
                  <c:v>8038</c:v>
                </c:pt>
                <c:pt idx="605">
                  <c:v>8039</c:v>
                </c:pt>
                <c:pt idx="606">
                  <c:v>8040</c:v>
                </c:pt>
                <c:pt idx="607">
                  <c:v>8042</c:v>
                </c:pt>
                <c:pt idx="608">
                  <c:v>8043</c:v>
                </c:pt>
                <c:pt idx="609">
                  <c:v>8044</c:v>
                </c:pt>
                <c:pt idx="610">
                  <c:v>8045</c:v>
                </c:pt>
                <c:pt idx="611">
                  <c:v>8046</c:v>
                </c:pt>
                <c:pt idx="612">
                  <c:v>8047</c:v>
                </c:pt>
                <c:pt idx="613">
                  <c:v>8048</c:v>
                </c:pt>
                <c:pt idx="614">
                  <c:v>8049</c:v>
                </c:pt>
                <c:pt idx="615">
                  <c:v>8050</c:v>
                </c:pt>
                <c:pt idx="616">
                  <c:v>8051</c:v>
                </c:pt>
                <c:pt idx="617">
                  <c:v>8052</c:v>
                </c:pt>
                <c:pt idx="618">
                  <c:v>8053</c:v>
                </c:pt>
                <c:pt idx="619">
                  <c:v>8054</c:v>
                </c:pt>
                <c:pt idx="620">
                  <c:v>8055</c:v>
                </c:pt>
                <c:pt idx="621">
                  <c:v>8056</c:v>
                </c:pt>
                <c:pt idx="622">
                  <c:v>8057</c:v>
                </c:pt>
                <c:pt idx="623">
                  <c:v>8058</c:v>
                </c:pt>
                <c:pt idx="624">
                  <c:v>8059</c:v>
                </c:pt>
                <c:pt idx="625">
                  <c:v>8060</c:v>
                </c:pt>
                <c:pt idx="626">
                  <c:v>8061</c:v>
                </c:pt>
                <c:pt idx="627">
                  <c:v>8062</c:v>
                </c:pt>
                <c:pt idx="628">
                  <c:v>8063</c:v>
                </c:pt>
                <c:pt idx="629">
                  <c:v>8064</c:v>
                </c:pt>
                <c:pt idx="630">
                  <c:v>8065</c:v>
                </c:pt>
                <c:pt idx="631">
                  <c:v>8066</c:v>
                </c:pt>
                <c:pt idx="632">
                  <c:v>8067</c:v>
                </c:pt>
                <c:pt idx="633">
                  <c:v>8068</c:v>
                </c:pt>
                <c:pt idx="634">
                  <c:v>8069</c:v>
                </c:pt>
                <c:pt idx="635">
                  <c:v>8070</c:v>
                </c:pt>
                <c:pt idx="636">
                  <c:v>8071</c:v>
                </c:pt>
                <c:pt idx="637">
                  <c:v>8072</c:v>
                </c:pt>
                <c:pt idx="638">
                  <c:v>8073</c:v>
                </c:pt>
                <c:pt idx="639">
                  <c:v>8074</c:v>
                </c:pt>
                <c:pt idx="640">
                  <c:v>8075</c:v>
                </c:pt>
                <c:pt idx="641">
                  <c:v>8076</c:v>
                </c:pt>
                <c:pt idx="642">
                  <c:v>8077</c:v>
                </c:pt>
                <c:pt idx="643">
                  <c:v>8078</c:v>
                </c:pt>
                <c:pt idx="644">
                  <c:v>8079</c:v>
                </c:pt>
                <c:pt idx="645">
                  <c:v>8080</c:v>
                </c:pt>
                <c:pt idx="646">
                  <c:v>8081</c:v>
                </c:pt>
                <c:pt idx="647">
                  <c:v>8082</c:v>
                </c:pt>
                <c:pt idx="648">
                  <c:v>8083</c:v>
                </c:pt>
                <c:pt idx="649">
                  <c:v>8084</c:v>
                </c:pt>
                <c:pt idx="650">
                  <c:v>8085</c:v>
                </c:pt>
                <c:pt idx="651">
                  <c:v>8087</c:v>
                </c:pt>
                <c:pt idx="652">
                  <c:v>8088</c:v>
                </c:pt>
                <c:pt idx="653">
                  <c:v>8089</c:v>
                </c:pt>
                <c:pt idx="654">
                  <c:v>8089</c:v>
                </c:pt>
                <c:pt idx="655">
                  <c:v>8090</c:v>
                </c:pt>
                <c:pt idx="656">
                  <c:v>8091</c:v>
                </c:pt>
                <c:pt idx="657">
                  <c:v>8092</c:v>
                </c:pt>
                <c:pt idx="658">
                  <c:v>8093</c:v>
                </c:pt>
                <c:pt idx="659">
                  <c:v>8094</c:v>
                </c:pt>
                <c:pt idx="660">
                  <c:v>8095</c:v>
                </c:pt>
                <c:pt idx="661">
                  <c:v>8096</c:v>
                </c:pt>
                <c:pt idx="662">
                  <c:v>8097</c:v>
                </c:pt>
                <c:pt idx="663">
                  <c:v>8098</c:v>
                </c:pt>
                <c:pt idx="664">
                  <c:v>8099</c:v>
                </c:pt>
                <c:pt idx="665">
                  <c:v>8100</c:v>
                </c:pt>
                <c:pt idx="666">
                  <c:v>8101</c:v>
                </c:pt>
                <c:pt idx="667">
                  <c:v>8102</c:v>
                </c:pt>
                <c:pt idx="668">
                  <c:v>8103</c:v>
                </c:pt>
                <c:pt idx="669">
                  <c:v>8104</c:v>
                </c:pt>
                <c:pt idx="670">
                  <c:v>8105</c:v>
                </c:pt>
                <c:pt idx="671">
                  <c:v>8106</c:v>
                </c:pt>
                <c:pt idx="672">
                  <c:v>8107</c:v>
                </c:pt>
                <c:pt idx="673">
                  <c:v>8108</c:v>
                </c:pt>
                <c:pt idx="674">
                  <c:v>8109</c:v>
                </c:pt>
                <c:pt idx="675">
                  <c:v>8110</c:v>
                </c:pt>
                <c:pt idx="676">
                  <c:v>8111</c:v>
                </c:pt>
                <c:pt idx="677">
                  <c:v>8112</c:v>
                </c:pt>
                <c:pt idx="678">
                  <c:v>8113</c:v>
                </c:pt>
                <c:pt idx="679">
                  <c:v>8114</c:v>
                </c:pt>
                <c:pt idx="680">
                  <c:v>8115</c:v>
                </c:pt>
                <c:pt idx="681">
                  <c:v>8116</c:v>
                </c:pt>
                <c:pt idx="682">
                  <c:v>8117</c:v>
                </c:pt>
                <c:pt idx="683">
                  <c:v>8119</c:v>
                </c:pt>
                <c:pt idx="684">
                  <c:v>8120</c:v>
                </c:pt>
                <c:pt idx="685">
                  <c:v>8121</c:v>
                </c:pt>
                <c:pt idx="686">
                  <c:v>8122</c:v>
                </c:pt>
                <c:pt idx="687">
                  <c:v>8123</c:v>
                </c:pt>
                <c:pt idx="688">
                  <c:v>8124</c:v>
                </c:pt>
                <c:pt idx="689">
                  <c:v>8125</c:v>
                </c:pt>
                <c:pt idx="690">
                  <c:v>8126</c:v>
                </c:pt>
                <c:pt idx="691">
                  <c:v>8127</c:v>
                </c:pt>
                <c:pt idx="692">
                  <c:v>8128</c:v>
                </c:pt>
                <c:pt idx="693">
                  <c:v>8129</c:v>
                </c:pt>
                <c:pt idx="694">
                  <c:v>8130</c:v>
                </c:pt>
                <c:pt idx="695">
                  <c:v>8132</c:v>
                </c:pt>
                <c:pt idx="696">
                  <c:v>8133</c:v>
                </c:pt>
                <c:pt idx="697">
                  <c:v>8134</c:v>
                </c:pt>
                <c:pt idx="698">
                  <c:v>8135</c:v>
                </c:pt>
                <c:pt idx="699">
                  <c:v>8136</c:v>
                </c:pt>
                <c:pt idx="700">
                  <c:v>8137</c:v>
                </c:pt>
                <c:pt idx="701">
                  <c:v>8138</c:v>
                </c:pt>
                <c:pt idx="702">
                  <c:v>8139</c:v>
                </c:pt>
                <c:pt idx="703">
                  <c:v>8140</c:v>
                </c:pt>
                <c:pt idx="704">
                  <c:v>8141</c:v>
                </c:pt>
                <c:pt idx="705">
                  <c:v>8142</c:v>
                </c:pt>
                <c:pt idx="706">
                  <c:v>8143</c:v>
                </c:pt>
                <c:pt idx="707">
                  <c:v>8144</c:v>
                </c:pt>
                <c:pt idx="708">
                  <c:v>8145</c:v>
                </c:pt>
                <c:pt idx="709">
                  <c:v>8146</c:v>
                </c:pt>
                <c:pt idx="710">
                  <c:v>8147</c:v>
                </c:pt>
                <c:pt idx="711">
                  <c:v>8148</c:v>
                </c:pt>
                <c:pt idx="712">
                  <c:v>8149</c:v>
                </c:pt>
                <c:pt idx="713">
                  <c:v>8150</c:v>
                </c:pt>
                <c:pt idx="714">
                  <c:v>8151</c:v>
                </c:pt>
                <c:pt idx="715">
                  <c:v>8152</c:v>
                </c:pt>
                <c:pt idx="716">
                  <c:v>8153</c:v>
                </c:pt>
                <c:pt idx="717">
                  <c:v>8154</c:v>
                </c:pt>
                <c:pt idx="718">
                  <c:v>8155</c:v>
                </c:pt>
                <c:pt idx="719">
                  <c:v>8158</c:v>
                </c:pt>
                <c:pt idx="720">
                  <c:v>8159</c:v>
                </c:pt>
                <c:pt idx="721">
                  <c:v>8160</c:v>
                </c:pt>
                <c:pt idx="722">
                  <c:v>8161</c:v>
                </c:pt>
                <c:pt idx="723">
                  <c:v>8162</c:v>
                </c:pt>
                <c:pt idx="724">
                  <c:v>8163</c:v>
                </c:pt>
                <c:pt idx="725">
                  <c:v>8164</c:v>
                </c:pt>
                <c:pt idx="726">
                  <c:v>8165</c:v>
                </c:pt>
                <c:pt idx="727">
                  <c:v>8166</c:v>
                </c:pt>
                <c:pt idx="728">
                  <c:v>8167</c:v>
                </c:pt>
                <c:pt idx="729">
                  <c:v>8168</c:v>
                </c:pt>
                <c:pt idx="730">
                  <c:v>8169</c:v>
                </c:pt>
                <c:pt idx="731">
                  <c:v>8170</c:v>
                </c:pt>
                <c:pt idx="732">
                  <c:v>8171</c:v>
                </c:pt>
                <c:pt idx="733">
                  <c:v>8172</c:v>
                </c:pt>
                <c:pt idx="734">
                  <c:v>8173</c:v>
                </c:pt>
                <c:pt idx="735">
                  <c:v>8174</c:v>
                </c:pt>
                <c:pt idx="736">
                  <c:v>8175</c:v>
                </c:pt>
                <c:pt idx="737">
                  <c:v>8176</c:v>
                </c:pt>
                <c:pt idx="738">
                  <c:v>8177</c:v>
                </c:pt>
                <c:pt idx="739">
                  <c:v>8178</c:v>
                </c:pt>
                <c:pt idx="740">
                  <c:v>8179</c:v>
                </c:pt>
                <c:pt idx="741">
                  <c:v>8180</c:v>
                </c:pt>
                <c:pt idx="742">
                  <c:v>8181</c:v>
                </c:pt>
                <c:pt idx="743">
                  <c:v>8182</c:v>
                </c:pt>
                <c:pt idx="744">
                  <c:v>8183</c:v>
                </c:pt>
                <c:pt idx="745">
                  <c:v>8184</c:v>
                </c:pt>
                <c:pt idx="746">
                  <c:v>8185</c:v>
                </c:pt>
                <c:pt idx="747">
                  <c:v>8186</c:v>
                </c:pt>
                <c:pt idx="748">
                  <c:v>8187</c:v>
                </c:pt>
                <c:pt idx="749">
                  <c:v>8188</c:v>
                </c:pt>
                <c:pt idx="750">
                  <c:v>8189</c:v>
                </c:pt>
                <c:pt idx="751">
                  <c:v>8190</c:v>
                </c:pt>
                <c:pt idx="752">
                  <c:v>8191</c:v>
                </c:pt>
                <c:pt idx="753">
                  <c:v>8192</c:v>
                </c:pt>
                <c:pt idx="754">
                  <c:v>8193</c:v>
                </c:pt>
                <c:pt idx="755">
                  <c:v>8194</c:v>
                </c:pt>
                <c:pt idx="756">
                  <c:v>8195</c:v>
                </c:pt>
                <c:pt idx="757">
                  <c:v>8196</c:v>
                </c:pt>
                <c:pt idx="758">
                  <c:v>8197</c:v>
                </c:pt>
                <c:pt idx="759">
                  <c:v>8199</c:v>
                </c:pt>
                <c:pt idx="760">
                  <c:v>8200</c:v>
                </c:pt>
                <c:pt idx="761">
                  <c:v>8201</c:v>
                </c:pt>
                <c:pt idx="762">
                  <c:v>8202</c:v>
                </c:pt>
                <c:pt idx="763">
                  <c:v>8203</c:v>
                </c:pt>
                <c:pt idx="764">
                  <c:v>8204</c:v>
                </c:pt>
                <c:pt idx="765">
                  <c:v>8205</c:v>
                </c:pt>
                <c:pt idx="766">
                  <c:v>8206</c:v>
                </c:pt>
                <c:pt idx="767">
                  <c:v>8207</c:v>
                </c:pt>
                <c:pt idx="768">
                  <c:v>8208</c:v>
                </c:pt>
                <c:pt idx="769">
                  <c:v>8209</c:v>
                </c:pt>
                <c:pt idx="770">
                  <c:v>8210</c:v>
                </c:pt>
                <c:pt idx="771">
                  <c:v>8212</c:v>
                </c:pt>
                <c:pt idx="772">
                  <c:v>8213</c:v>
                </c:pt>
                <c:pt idx="773">
                  <c:v>8214</c:v>
                </c:pt>
                <c:pt idx="774">
                  <c:v>8215</c:v>
                </c:pt>
                <c:pt idx="775">
                  <c:v>8216</c:v>
                </c:pt>
                <c:pt idx="776">
                  <c:v>8217</c:v>
                </c:pt>
                <c:pt idx="777">
                  <c:v>8218</c:v>
                </c:pt>
                <c:pt idx="778">
                  <c:v>8222</c:v>
                </c:pt>
                <c:pt idx="779">
                  <c:v>8223</c:v>
                </c:pt>
                <c:pt idx="780">
                  <c:v>8224</c:v>
                </c:pt>
                <c:pt idx="781">
                  <c:v>8225</c:v>
                </c:pt>
                <c:pt idx="782">
                  <c:v>8227</c:v>
                </c:pt>
                <c:pt idx="783">
                  <c:v>8228</c:v>
                </c:pt>
                <c:pt idx="784">
                  <c:v>8229</c:v>
                </c:pt>
                <c:pt idx="785">
                  <c:v>8230</c:v>
                </c:pt>
                <c:pt idx="786">
                  <c:v>8231</c:v>
                </c:pt>
                <c:pt idx="787">
                  <c:v>8232</c:v>
                </c:pt>
                <c:pt idx="788">
                  <c:v>8233</c:v>
                </c:pt>
                <c:pt idx="789">
                  <c:v>8234</c:v>
                </c:pt>
                <c:pt idx="790">
                  <c:v>8235</c:v>
                </c:pt>
                <c:pt idx="791">
                  <c:v>8236</c:v>
                </c:pt>
                <c:pt idx="792">
                  <c:v>8237</c:v>
                </c:pt>
                <c:pt idx="793">
                  <c:v>8238</c:v>
                </c:pt>
                <c:pt idx="794">
                  <c:v>8239</c:v>
                </c:pt>
                <c:pt idx="795">
                  <c:v>8241</c:v>
                </c:pt>
                <c:pt idx="796">
                  <c:v>8243</c:v>
                </c:pt>
                <c:pt idx="797">
                  <c:v>8244</c:v>
                </c:pt>
                <c:pt idx="798">
                  <c:v>8246</c:v>
                </c:pt>
                <c:pt idx="799">
                  <c:v>8247</c:v>
                </c:pt>
                <c:pt idx="800">
                  <c:v>8248</c:v>
                </c:pt>
                <c:pt idx="801">
                  <c:v>8249</c:v>
                </c:pt>
                <c:pt idx="802">
                  <c:v>8250</c:v>
                </c:pt>
                <c:pt idx="803">
                  <c:v>8251</c:v>
                </c:pt>
                <c:pt idx="804">
                  <c:v>8252</c:v>
                </c:pt>
                <c:pt idx="805">
                  <c:v>8253</c:v>
                </c:pt>
                <c:pt idx="806">
                  <c:v>8254</c:v>
                </c:pt>
                <c:pt idx="807">
                  <c:v>8255</c:v>
                </c:pt>
                <c:pt idx="808">
                  <c:v>8257</c:v>
                </c:pt>
                <c:pt idx="809">
                  <c:v>8258</c:v>
                </c:pt>
                <c:pt idx="810">
                  <c:v>8259</c:v>
                </c:pt>
                <c:pt idx="811">
                  <c:v>8260</c:v>
                </c:pt>
                <c:pt idx="812">
                  <c:v>8261</c:v>
                </c:pt>
                <c:pt idx="813">
                  <c:v>8262</c:v>
                </c:pt>
                <c:pt idx="814">
                  <c:v>8263</c:v>
                </c:pt>
                <c:pt idx="815">
                  <c:v>8264</c:v>
                </c:pt>
                <c:pt idx="816">
                  <c:v>8265</c:v>
                </c:pt>
                <c:pt idx="817">
                  <c:v>8266</c:v>
                </c:pt>
                <c:pt idx="818">
                  <c:v>8267</c:v>
                </c:pt>
                <c:pt idx="819">
                  <c:v>8268</c:v>
                </c:pt>
                <c:pt idx="820">
                  <c:v>8269</c:v>
                </c:pt>
                <c:pt idx="821">
                  <c:v>8270</c:v>
                </c:pt>
                <c:pt idx="822">
                  <c:v>8271</c:v>
                </c:pt>
                <c:pt idx="823">
                  <c:v>8272</c:v>
                </c:pt>
                <c:pt idx="824">
                  <c:v>8273</c:v>
                </c:pt>
                <c:pt idx="825">
                  <c:v>8274</c:v>
                </c:pt>
                <c:pt idx="826">
                  <c:v>8275</c:v>
                </c:pt>
                <c:pt idx="827">
                  <c:v>8278</c:v>
                </c:pt>
                <c:pt idx="828">
                  <c:v>8279</c:v>
                </c:pt>
                <c:pt idx="829">
                  <c:v>8280</c:v>
                </c:pt>
                <c:pt idx="830">
                  <c:v>8281</c:v>
                </c:pt>
                <c:pt idx="831">
                  <c:v>8282</c:v>
                </c:pt>
                <c:pt idx="832">
                  <c:v>8283</c:v>
                </c:pt>
                <c:pt idx="833">
                  <c:v>8284</c:v>
                </c:pt>
                <c:pt idx="834">
                  <c:v>8285</c:v>
                </c:pt>
                <c:pt idx="835">
                  <c:v>8286</c:v>
                </c:pt>
                <c:pt idx="836">
                  <c:v>8287</c:v>
                </c:pt>
                <c:pt idx="837">
                  <c:v>8288</c:v>
                </c:pt>
                <c:pt idx="838">
                  <c:v>8289</c:v>
                </c:pt>
                <c:pt idx="839">
                  <c:v>8290</c:v>
                </c:pt>
                <c:pt idx="840">
                  <c:v>8291</c:v>
                </c:pt>
                <c:pt idx="841">
                  <c:v>8292</c:v>
                </c:pt>
                <c:pt idx="842">
                  <c:v>8293</c:v>
                </c:pt>
                <c:pt idx="843">
                  <c:v>8294</c:v>
                </c:pt>
                <c:pt idx="844">
                  <c:v>8295</c:v>
                </c:pt>
                <c:pt idx="845">
                  <c:v>8296</c:v>
                </c:pt>
                <c:pt idx="846">
                  <c:v>8297</c:v>
                </c:pt>
                <c:pt idx="847">
                  <c:v>8298</c:v>
                </c:pt>
                <c:pt idx="848">
                  <c:v>8299</c:v>
                </c:pt>
                <c:pt idx="849">
                  <c:v>8300</c:v>
                </c:pt>
                <c:pt idx="850">
                  <c:v>8301</c:v>
                </c:pt>
                <c:pt idx="851">
                  <c:v>8303</c:v>
                </c:pt>
                <c:pt idx="852">
                  <c:v>8304</c:v>
                </c:pt>
                <c:pt idx="853">
                  <c:v>8310</c:v>
                </c:pt>
                <c:pt idx="854">
                  <c:v>8311</c:v>
                </c:pt>
                <c:pt idx="855">
                  <c:v>8312</c:v>
                </c:pt>
                <c:pt idx="856">
                  <c:v>8313</c:v>
                </c:pt>
                <c:pt idx="857">
                  <c:v>8314</c:v>
                </c:pt>
                <c:pt idx="858">
                  <c:v>8315</c:v>
                </c:pt>
                <c:pt idx="859">
                  <c:v>8316</c:v>
                </c:pt>
                <c:pt idx="860">
                  <c:v>8317</c:v>
                </c:pt>
                <c:pt idx="861">
                  <c:v>8318</c:v>
                </c:pt>
                <c:pt idx="862">
                  <c:v>8319</c:v>
                </c:pt>
                <c:pt idx="863">
                  <c:v>8320</c:v>
                </c:pt>
                <c:pt idx="864">
                  <c:v>8321</c:v>
                </c:pt>
                <c:pt idx="865">
                  <c:v>8322</c:v>
                </c:pt>
                <c:pt idx="866">
                  <c:v>8323</c:v>
                </c:pt>
                <c:pt idx="867">
                  <c:v>8324</c:v>
                </c:pt>
                <c:pt idx="868">
                  <c:v>8325</c:v>
                </c:pt>
                <c:pt idx="869">
                  <c:v>8326</c:v>
                </c:pt>
                <c:pt idx="870">
                  <c:v>8328</c:v>
                </c:pt>
                <c:pt idx="871">
                  <c:v>8329</c:v>
                </c:pt>
                <c:pt idx="872">
                  <c:v>8330</c:v>
                </c:pt>
                <c:pt idx="873">
                  <c:v>8331</c:v>
                </c:pt>
                <c:pt idx="874">
                  <c:v>8332</c:v>
                </c:pt>
                <c:pt idx="875">
                  <c:v>8333</c:v>
                </c:pt>
                <c:pt idx="876">
                  <c:v>8334</c:v>
                </c:pt>
                <c:pt idx="877">
                  <c:v>8335</c:v>
                </c:pt>
                <c:pt idx="878">
                  <c:v>8336</c:v>
                </c:pt>
                <c:pt idx="879">
                  <c:v>8337</c:v>
                </c:pt>
                <c:pt idx="880">
                  <c:v>8338</c:v>
                </c:pt>
                <c:pt idx="881">
                  <c:v>8339</c:v>
                </c:pt>
                <c:pt idx="882">
                  <c:v>8340</c:v>
                </c:pt>
                <c:pt idx="883">
                  <c:v>8341</c:v>
                </c:pt>
                <c:pt idx="884">
                  <c:v>8374</c:v>
                </c:pt>
                <c:pt idx="885">
                  <c:v>8408</c:v>
                </c:pt>
                <c:pt idx="886">
                  <c:v>8409</c:v>
                </c:pt>
                <c:pt idx="887">
                  <c:v>8548.5</c:v>
                </c:pt>
                <c:pt idx="888">
                  <c:v>8694</c:v>
                </c:pt>
                <c:pt idx="889">
                  <c:v>8729</c:v>
                </c:pt>
                <c:pt idx="890">
                  <c:v>8848</c:v>
                </c:pt>
                <c:pt idx="891">
                  <c:v>8865</c:v>
                </c:pt>
                <c:pt idx="892">
                  <c:v>8879.5</c:v>
                </c:pt>
                <c:pt idx="893">
                  <c:v>8914</c:v>
                </c:pt>
                <c:pt idx="894">
                  <c:v>8920</c:v>
                </c:pt>
                <c:pt idx="895">
                  <c:v>9030.5</c:v>
                </c:pt>
                <c:pt idx="896">
                  <c:v>9048</c:v>
                </c:pt>
                <c:pt idx="897">
                  <c:v>9205</c:v>
                </c:pt>
                <c:pt idx="898">
                  <c:v>9207</c:v>
                </c:pt>
                <c:pt idx="899">
                  <c:v>9233</c:v>
                </c:pt>
                <c:pt idx="900">
                  <c:v>9353</c:v>
                </c:pt>
                <c:pt idx="901">
                  <c:v>9407</c:v>
                </c:pt>
                <c:pt idx="902">
                  <c:v>9425</c:v>
                </c:pt>
                <c:pt idx="903">
                  <c:v>9527</c:v>
                </c:pt>
                <c:pt idx="904">
                  <c:v>9575</c:v>
                </c:pt>
                <c:pt idx="905">
                  <c:v>9705</c:v>
                </c:pt>
                <c:pt idx="906">
                  <c:v>9744</c:v>
                </c:pt>
                <c:pt idx="907">
                  <c:v>9778</c:v>
                </c:pt>
                <c:pt idx="908">
                  <c:v>9901</c:v>
                </c:pt>
                <c:pt idx="909">
                  <c:v>9903</c:v>
                </c:pt>
              </c:numCache>
            </c:numRef>
          </c:xVal>
          <c:yVal>
            <c:numRef>
              <c:f>Active!$O$21:$O$957</c:f>
              <c:numCache>
                <c:formatCode>General</c:formatCode>
                <c:ptCount val="937"/>
                <c:pt idx="0">
                  <c:v>5.186163381244285E-3</c:v>
                </c:pt>
                <c:pt idx="1">
                  <c:v>5.1028358140105482E-3</c:v>
                </c:pt>
                <c:pt idx="2">
                  <c:v>5.1028358140105482E-3</c:v>
                </c:pt>
                <c:pt idx="3">
                  <c:v>4.7080218644983164E-3</c:v>
                </c:pt>
                <c:pt idx="4">
                  <c:v>3.8717702076168795E-3</c:v>
                </c:pt>
                <c:pt idx="5">
                  <c:v>3.854906295200528E-3</c:v>
                </c:pt>
                <c:pt idx="6">
                  <c:v>3.854906295200528E-3</c:v>
                </c:pt>
                <c:pt idx="7">
                  <c:v>3.854906295200528E-3</c:v>
                </c:pt>
                <c:pt idx="8">
                  <c:v>3.8494503235364142E-3</c:v>
                </c:pt>
                <c:pt idx="9">
                  <c:v>3.8494503235364142E-3</c:v>
                </c:pt>
                <c:pt idx="10">
                  <c:v>3.8494503235364142E-3</c:v>
                </c:pt>
                <c:pt idx="11">
                  <c:v>3.8023305682554319E-3</c:v>
                </c:pt>
                <c:pt idx="12">
                  <c:v>3.8023305682554319E-3</c:v>
                </c:pt>
                <c:pt idx="13">
                  <c:v>3.7770346996309043E-3</c:v>
                </c:pt>
                <c:pt idx="14">
                  <c:v>3.7715787279667904E-3</c:v>
                </c:pt>
                <c:pt idx="15">
                  <c:v>3.7606667846385631E-3</c:v>
                </c:pt>
                <c:pt idx="16">
                  <c:v>3.7581867975185115E-3</c:v>
                </c:pt>
                <c:pt idx="17">
                  <c:v>3.5101880855133404E-3</c:v>
                </c:pt>
                <c:pt idx="18">
                  <c:v>3.5047321138492269E-3</c:v>
                </c:pt>
                <c:pt idx="19">
                  <c:v>3.2706213297163454E-3</c:v>
                </c:pt>
                <c:pt idx="20">
                  <c:v>3.2706213297163454E-3</c:v>
                </c:pt>
                <c:pt idx="21">
                  <c:v>3.2706213297163454E-3</c:v>
                </c:pt>
                <c:pt idx="22">
                  <c:v>3.0955342390406948E-3</c:v>
                </c:pt>
                <c:pt idx="23">
                  <c:v>2.9750068650061818E-3</c:v>
                </c:pt>
                <c:pt idx="24">
                  <c:v>2.9750068650061818E-3</c:v>
                </c:pt>
                <c:pt idx="25">
                  <c:v>2.9531829783497267E-3</c:v>
                </c:pt>
                <c:pt idx="26">
                  <c:v>2.9531829783497267E-3</c:v>
                </c:pt>
                <c:pt idx="27">
                  <c:v>2.9531829783497267E-3</c:v>
                </c:pt>
                <c:pt idx="28">
                  <c:v>2.9531829783497267E-3</c:v>
                </c:pt>
                <c:pt idx="29">
                  <c:v>2.9531829783497267E-3</c:v>
                </c:pt>
                <c:pt idx="30">
                  <c:v>2.9283831071492093E-3</c:v>
                </c:pt>
                <c:pt idx="31">
                  <c:v>2.7939678052424067E-3</c:v>
                </c:pt>
                <c:pt idx="32">
                  <c:v>2.7830558619141793E-3</c:v>
                </c:pt>
                <c:pt idx="33">
                  <c:v>2.7805758747941277E-3</c:v>
                </c:pt>
                <c:pt idx="34">
                  <c:v>2.7106402380086695E-3</c:v>
                </c:pt>
                <c:pt idx="35">
                  <c:v>2.6942723230163283E-3</c:v>
                </c:pt>
                <c:pt idx="36">
                  <c:v>2.6942723230163283E-3</c:v>
                </c:pt>
                <c:pt idx="37">
                  <c:v>2.6942723230163283E-3</c:v>
                </c:pt>
                <c:pt idx="38">
                  <c:v>2.6942723230163283E-3</c:v>
                </c:pt>
                <c:pt idx="39">
                  <c:v>2.6803843951440386E-3</c:v>
                </c:pt>
                <c:pt idx="40">
                  <c:v>2.6213607016868077E-3</c:v>
                </c:pt>
                <c:pt idx="41">
                  <c:v>2.6154087325986836E-3</c:v>
                </c:pt>
                <c:pt idx="42">
                  <c:v>2.6154087325986836E-3</c:v>
                </c:pt>
                <c:pt idx="43">
                  <c:v>2.6134247429026427E-3</c:v>
                </c:pt>
                <c:pt idx="44">
                  <c:v>2.6044967892704563E-3</c:v>
                </c:pt>
                <c:pt idx="45">
                  <c:v>2.5995368150303531E-3</c:v>
                </c:pt>
                <c:pt idx="46">
                  <c:v>2.5945768407902494E-3</c:v>
                </c:pt>
                <c:pt idx="47">
                  <c:v>2.5940808433662392E-3</c:v>
                </c:pt>
                <c:pt idx="48">
                  <c:v>2.5940808433662392E-3</c:v>
                </c:pt>
                <c:pt idx="49">
                  <c:v>2.5935848459422289E-3</c:v>
                </c:pt>
                <c:pt idx="50">
                  <c:v>2.5514250649013499E-3</c:v>
                </c:pt>
                <c:pt idx="51">
                  <c:v>2.5410091189971323E-3</c:v>
                </c:pt>
                <c:pt idx="52">
                  <c:v>2.5375371370290603E-3</c:v>
                </c:pt>
                <c:pt idx="53">
                  <c:v>2.5375371370290603E-3</c:v>
                </c:pt>
                <c:pt idx="54">
                  <c:v>2.5350571499090082E-3</c:v>
                </c:pt>
                <c:pt idx="55">
                  <c:v>2.5320811653649464E-3</c:v>
                </c:pt>
                <c:pt idx="56">
                  <c:v>2.5132332632525536E-3</c:v>
                </c:pt>
                <c:pt idx="57">
                  <c:v>2.5132332632525536E-3</c:v>
                </c:pt>
                <c:pt idx="58">
                  <c:v>2.5132332632525536E-3</c:v>
                </c:pt>
                <c:pt idx="59">
                  <c:v>2.5077772915884397E-3</c:v>
                </c:pt>
                <c:pt idx="60">
                  <c:v>2.4512335852512608E-3</c:v>
                </c:pt>
                <c:pt idx="61">
                  <c:v>2.4467696084351674E-3</c:v>
                </c:pt>
                <c:pt idx="62">
                  <c:v>2.3693940102895543E-3</c:v>
                </c:pt>
                <c:pt idx="63">
                  <c:v>2.3679060180175232E-3</c:v>
                </c:pt>
                <c:pt idx="64">
                  <c:v>2.3599700592333577E-3</c:v>
                </c:pt>
                <c:pt idx="65">
                  <c:v>2.2880504327518585E-3</c:v>
                </c:pt>
                <c:pt idx="66">
                  <c:v>2.2548186053431654E-3</c:v>
                </c:pt>
                <c:pt idx="67">
                  <c:v>2.236962698078793E-3</c:v>
                </c:pt>
                <c:pt idx="68">
                  <c:v>2.2037308706701004E-3</c:v>
                </c:pt>
                <c:pt idx="69">
                  <c:v>2.2027388758220794E-3</c:v>
                </c:pt>
                <c:pt idx="70">
                  <c:v>2.1933149247658828E-3</c:v>
                </c:pt>
                <c:pt idx="71">
                  <c:v>2.1933149247658828E-3</c:v>
                </c:pt>
                <c:pt idx="72">
                  <c:v>2.1933149247658828E-3</c:v>
                </c:pt>
                <c:pt idx="73">
                  <c:v>2.1876109543897638E-3</c:v>
                </c:pt>
                <c:pt idx="74">
                  <c:v>2.1848829685577071E-3</c:v>
                </c:pt>
                <c:pt idx="75">
                  <c:v>2.1824029814376555E-3</c:v>
                </c:pt>
                <c:pt idx="76">
                  <c:v>2.1814109865896346E-3</c:v>
                </c:pt>
                <c:pt idx="77">
                  <c:v>2.1794269968935932E-3</c:v>
                </c:pt>
                <c:pt idx="78">
                  <c:v>2.1794269968935932E-3</c:v>
                </c:pt>
                <c:pt idx="79">
                  <c:v>2.1372672158527142E-3</c:v>
                </c:pt>
                <c:pt idx="80">
                  <c:v>2.1199073060123525E-3</c:v>
                </c:pt>
                <c:pt idx="81">
                  <c:v>2.1199073060123525E-3</c:v>
                </c:pt>
                <c:pt idx="82">
                  <c:v>2.1179233163163111E-3</c:v>
                </c:pt>
                <c:pt idx="83">
                  <c:v>2.1124673446521972E-3</c:v>
                </c:pt>
                <c:pt idx="84">
                  <c:v>2.1015554013239695E-3</c:v>
                </c:pt>
                <c:pt idx="85">
                  <c:v>2.0822115017875664E-3</c:v>
                </c:pt>
                <c:pt idx="86">
                  <c:v>2.0365797387786148E-3</c:v>
                </c:pt>
                <c:pt idx="87">
                  <c:v>2.0207078212102839E-3</c:v>
                </c:pt>
                <c:pt idx="88">
                  <c:v>2.017731836666222E-3</c:v>
                </c:pt>
                <c:pt idx="89">
                  <c:v>2.017731836666222E-3</c:v>
                </c:pt>
                <c:pt idx="90">
                  <c:v>2.0152518495461704E-3</c:v>
                </c:pt>
                <c:pt idx="91">
                  <c:v>2.0147558521221597E-3</c:v>
                </c:pt>
                <c:pt idx="92">
                  <c:v>2.0122758650021081E-3</c:v>
                </c:pt>
                <c:pt idx="93">
                  <c:v>2.0088038830340356E-3</c:v>
                </c:pt>
                <c:pt idx="94">
                  <c:v>1.9532521715448776E-3</c:v>
                </c:pt>
                <c:pt idx="95">
                  <c:v>1.9453162127607121E-3</c:v>
                </c:pt>
                <c:pt idx="96">
                  <c:v>1.9339082720084741E-3</c:v>
                </c:pt>
                <c:pt idx="97">
                  <c:v>1.9319242823124328E-3</c:v>
                </c:pt>
                <c:pt idx="98">
                  <c:v>1.923492326104257E-3</c:v>
                </c:pt>
                <c:pt idx="99">
                  <c:v>1.9205163415601948E-3</c:v>
                </c:pt>
                <c:pt idx="100">
                  <c:v>1.8867885167274917E-3</c:v>
                </c:pt>
                <c:pt idx="101">
                  <c:v>1.8783565605193157E-3</c:v>
                </c:pt>
                <c:pt idx="102">
                  <c:v>1.8729005888552023E-3</c:v>
                </c:pt>
                <c:pt idx="103">
                  <c:v>1.8704206017351504E-3</c:v>
                </c:pt>
                <c:pt idx="104">
                  <c:v>1.8644686326470263E-3</c:v>
                </c:pt>
                <c:pt idx="105">
                  <c:v>1.8644686326470263E-3</c:v>
                </c:pt>
                <c:pt idx="106">
                  <c:v>1.8637246365110108E-3</c:v>
                </c:pt>
                <c:pt idx="107">
                  <c:v>1.860996650678954E-3</c:v>
                </c:pt>
                <c:pt idx="108">
                  <c:v>1.8565326738628608E-3</c:v>
                </c:pt>
                <c:pt idx="109">
                  <c:v>1.8535566893187988E-3</c:v>
                </c:pt>
                <c:pt idx="110">
                  <c:v>1.8476047202306747E-3</c:v>
                </c:pt>
                <c:pt idx="111">
                  <c:v>1.8446287356866126E-3</c:v>
                </c:pt>
                <c:pt idx="112">
                  <c:v>1.7890770241974544E-3</c:v>
                </c:pt>
                <c:pt idx="113">
                  <c:v>1.787093034501413E-3</c:v>
                </c:pt>
                <c:pt idx="114">
                  <c:v>1.7861010396533923E-3</c:v>
                </c:pt>
                <c:pt idx="115">
                  <c:v>1.7811410654132889E-3</c:v>
                </c:pt>
                <c:pt idx="116">
                  <c:v>1.7801490705652682E-3</c:v>
                </c:pt>
                <c:pt idx="117">
                  <c:v>1.775685093749175E-3</c:v>
                </c:pt>
                <c:pt idx="118">
                  <c:v>1.7722131117811027E-3</c:v>
                </c:pt>
                <c:pt idx="119">
                  <c:v>1.7702291220850614E-3</c:v>
                </c:pt>
                <c:pt idx="120">
                  <c:v>1.7583251839088131E-3</c:v>
                </c:pt>
                <c:pt idx="121">
                  <c:v>1.7161654028679341E-3</c:v>
                </c:pt>
                <c:pt idx="122">
                  <c:v>1.7161654028679341E-3</c:v>
                </c:pt>
                <c:pt idx="123">
                  <c:v>1.7117014260518411E-3</c:v>
                </c:pt>
                <c:pt idx="124">
                  <c:v>1.7052534595397065E-3</c:v>
                </c:pt>
                <c:pt idx="125">
                  <c:v>1.7037654672676756E-3</c:v>
                </c:pt>
                <c:pt idx="126">
                  <c:v>1.6968215033315308E-3</c:v>
                </c:pt>
                <c:pt idx="127">
                  <c:v>1.6968215033315308E-3</c:v>
                </c:pt>
                <c:pt idx="128">
                  <c:v>1.6913655316674169E-3</c:v>
                </c:pt>
                <c:pt idx="129">
                  <c:v>1.6883895471233549E-3</c:v>
                </c:pt>
                <c:pt idx="130">
                  <c:v>1.6382938072983105E-3</c:v>
                </c:pt>
                <c:pt idx="131">
                  <c:v>1.6244058794260209E-3</c:v>
                </c:pt>
                <c:pt idx="132">
                  <c:v>1.6244058794260209E-3</c:v>
                </c:pt>
                <c:pt idx="133">
                  <c:v>1.6134939360977934E-3</c:v>
                </c:pt>
                <c:pt idx="134">
                  <c:v>1.5415743096162937E-3</c:v>
                </c:pt>
                <c:pt idx="135">
                  <c:v>1.537606330224211E-3</c:v>
                </c:pt>
                <c:pt idx="136">
                  <c:v>1.5351263431041594E-3</c:v>
                </c:pt>
                <c:pt idx="137">
                  <c:v>1.5351263431041594E-3</c:v>
                </c:pt>
                <c:pt idx="138">
                  <c:v>1.5137984538717145E-3</c:v>
                </c:pt>
                <c:pt idx="139">
                  <c:v>1.5058624950875493E-3</c:v>
                </c:pt>
                <c:pt idx="140">
                  <c:v>1.3625192395485604E-3</c:v>
                </c:pt>
                <c:pt idx="141">
                  <c:v>1.3600392524285086E-3</c:v>
                </c:pt>
                <c:pt idx="142">
                  <c:v>1.3570632678844465E-3</c:v>
                </c:pt>
                <c:pt idx="143">
                  <c:v>1.3525992910683536E-3</c:v>
                </c:pt>
                <c:pt idx="144">
                  <c:v>1.3491273091002811E-3</c:v>
                </c:pt>
                <c:pt idx="145">
                  <c:v>1.2871276310989885E-3</c:v>
                </c:pt>
                <c:pt idx="146">
                  <c:v>1.2801836671628437E-3</c:v>
                </c:pt>
                <c:pt idx="147">
                  <c:v>1.2747276954987298E-3</c:v>
                </c:pt>
                <c:pt idx="148">
                  <c:v>1.2747276954987298E-3</c:v>
                </c:pt>
                <c:pt idx="149">
                  <c:v>1.2737357006507091E-3</c:v>
                </c:pt>
                <c:pt idx="150">
                  <c:v>1.2692717238346161E-3</c:v>
                </c:pt>
                <c:pt idx="151">
                  <c:v>1.2692717238346161E-3</c:v>
                </c:pt>
                <c:pt idx="152">
                  <c:v>1.2206639762816025E-3</c:v>
                </c:pt>
                <c:pt idx="153">
                  <c:v>1.2077680432573338E-3</c:v>
                </c:pt>
                <c:pt idx="154">
                  <c:v>1.2067760484093131E-3</c:v>
                </c:pt>
                <c:pt idx="155">
                  <c:v>1.2067760484093131E-3</c:v>
                </c:pt>
                <c:pt idx="156">
                  <c:v>1.1938801153850442E-3</c:v>
                </c:pt>
                <c:pt idx="157">
                  <c:v>1.1938801153850442E-3</c:v>
                </c:pt>
                <c:pt idx="158">
                  <c:v>1.1938801153850442E-3</c:v>
                </c:pt>
                <c:pt idx="159">
                  <c:v>1.1204724966315137E-3</c:v>
                </c:pt>
                <c:pt idx="160">
                  <c:v>1.1100565507272963E-3</c:v>
                </c:pt>
                <c:pt idx="161">
                  <c:v>1.1090645558792757E-3</c:v>
                </c:pt>
                <c:pt idx="162">
                  <c:v>1.0450808881819417E-3</c:v>
                </c:pt>
                <c:pt idx="163">
                  <c:v>1.0371449293977762E-3</c:v>
                </c:pt>
                <c:pt idx="164">
                  <c:v>9.5133737504398698E-4</c:v>
                </c:pt>
                <c:pt idx="165">
                  <c:v>9.5133737504398698E-4</c:v>
                </c:pt>
                <c:pt idx="166">
                  <c:v>9.4588140337987332E-4</c:v>
                </c:pt>
                <c:pt idx="167">
                  <c:v>9.3695344974768714E-4</c:v>
                </c:pt>
                <c:pt idx="168">
                  <c:v>9.3645745232367669E-4</c:v>
                </c:pt>
                <c:pt idx="169">
                  <c:v>9.3496946005164577E-4</c:v>
                </c:pt>
                <c:pt idx="170">
                  <c:v>8.8189773568253917E-4</c:v>
                </c:pt>
                <c:pt idx="171">
                  <c:v>8.511458953938979E-4</c:v>
                </c:pt>
                <c:pt idx="172">
                  <c:v>8.3428198297754645E-4</c:v>
                </c:pt>
                <c:pt idx="173">
                  <c:v>8.0105015556885357E-4</c:v>
                </c:pt>
                <c:pt idx="174">
                  <c:v>7.8418624315250169E-4</c:v>
                </c:pt>
                <c:pt idx="175">
                  <c:v>7.8418624315250169E-4</c:v>
                </c:pt>
                <c:pt idx="176">
                  <c:v>7.8418624315250169E-4</c:v>
                </c:pt>
                <c:pt idx="177">
                  <c:v>7.8418624315250169E-4</c:v>
                </c:pt>
                <c:pt idx="178">
                  <c:v>7.8418624315250169E-4</c:v>
                </c:pt>
                <c:pt idx="179">
                  <c:v>7.8369024572849146E-4</c:v>
                </c:pt>
                <c:pt idx="180">
                  <c:v>7.7277830240026412E-4</c:v>
                </c:pt>
                <c:pt idx="181">
                  <c:v>7.6980231785620185E-4</c:v>
                </c:pt>
                <c:pt idx="182">
                  <c:v>7.6781832816016048E-4</c:v>
                </c:pt>
                <c:pt idx="183">
                  <c:v>7.6781832816016048E-4</c:v>
                </c:pt>
                <c:pt idx="184">
                  <c:v>7.311145187833953E-4</c:v>
                </c:pt>
                <c:pt idx="185">
                  <c:v>7.1474660379105409E-4</c:v>
                </c:pt>
                <c:pt idx="186">
                  <c:v>7.1474660379105409E-4</c:v>
                </c:pt>
                <c:pt idx="187">
                  <c:v>7.0333866303881609E-4</c:v>
                </c:pt>
                <c:pt idx="188">
                  <c:v>7.0085867591876449E-4</c:v>
                </c:pt>
                <c:pt idx="189">
                  <c:v>6.9441070940663013E-4</c:v>
                </c:pt>
                <c:pt idx="190">
                  <c:v>6.3389902367736806E-4</c:v>
                </c:pt>
                <c:pt idx="191">
                  <c:v>6.2546706746919234E-4</c:v>
                </c:pt>
                <c:pt idx="192">
                  <c:v>6.2001109580507889E-4</c:v>
                </c:pt>
                <c:pt idx="193">
                  <c:v>6.1157913959690273E-4</c:v>
                </c:pt>
                <c:pt idx="194">
                  <c:v>6.0810715762883065E-4</c:v>
                </c:pt>
                <c:pt idx="195">
                  <c:v>5.4114750538743423E-4</c:v>
                </c:pt>
                <c:pt idx="196">
                  <c:v>4.612919201217691E-4</c:v>
                </c:pt>
                <c:pt idx="197">
                  <c:v>4.4690799482546926E-4</c:v>
                </c:pt>
                <c:pt idx="198">
                  <c:v>3.7498836834396962E-4</c:v>
                </c:pt>
                <c:pt idx="199">
                  <c:v>3.7250838122391801E-4</c:v>
                </c:pt>
                <c:pt idx="200">
                  <c:v>3.6606041471178366E-4</c:v>
                </c:pt>
                <c:pt idx="201">
                  <c:v>3.6060444304766978E-4</c:v>
                </c:pt>
                <c:pt idx="202">
                  <c:v>3.5862045335162841E-4</c:v>
                </c:pt>
                <c:pt idx="203">
                  <c:v>3.0554872898252202E-4</c:v>
                </c:pt>
                <c:pt idx="204">
                  <c:v>3.0554872898252202E-4</c:v>
                </c:pt>
                <c:pt idx="205">
                  <c:v>2.6884491960575685E-4</c:v>
                </c:pt>
                <c:pt idx="206">
                  <c:v>2.1924517720472254E-4</c:v>
                </c:pt>
                <c:pt idx="207">
                  <c:v>2.1924517720472254E-4</c:v>
                </c:pt>
                <c:pt idx="208">
                  <c:v>2.1924517720472254E-4</c:v>
                </c:pt>
                <c:pt idx="209">
                  <c:v>2.1924517720472254E-4</c:v>
                </c:pt>
                <c:pt idx="210">
                  <c:v>2.0535724933243293E-4</c:v>
                </c:pt>
                <c:pt idx="211">
                  <c:v>1.9990127766831905E-4</c:v>
                </c:pt>
                <c:pt idx="212">
                  <c:v>1.9692529312425721E-4</c:v>
                </c:pt>
                <c:pt idx="213">
                  <c:v>1.9692529312425721E-4</c:v>
                </c:pt>
                <c:pt idx="214">
                  <c:v>1.9692529312425721E-4</c:v>
                </c:pt>
                <c:pt idx="215">
                  <c:v>1.2946964345885055E-4</c:v>
                </c:pt>
                <c:pt idx="216">
                  <c:v>1.2153368467468506E-4</c:v>
                </c:pt>
                <c:pt idx="217">
                  <c:v>1.2153368467468506E-4</c:v>
                </c:pt>
                <c:pt idx="218">
                  <c:v>1.1905369755463345E-4</c:v>
                </c:pt>
                <c:pt idx="219">
                  <c:v>1.1905369755463345E-4</c:v>
                </c:pt>
                <c:pt idx="220">
                  <c:v>1.1905369755463345E-4</c:v>
                </c:pt>
                <c:pt idx="221">
                  <c:v>1.1905369755463345E-4</c:v>
                </c:pt>
                <c:pt idx="222">
                  <c:v>1.1607771301057161E-4</c:v>
                </c:pt>
                <c:pt idx="223">
                  <c:v>1.1607771301057161E-4</c:v>
                </c:pt>
                <c:pt idx="224">
                  <c:v>1.1607771301057161E-4</c:v>
                </c:pt>
                <c:pt idx="225">
                  <c:v>1.1607771301057161E-4</c:v>
                </c:pt>
                <c:pt idx="226">
                  <c:v>4.316609168105107E-5</c:v>
                </c:pt>
                <c:pt idx="227">
                  <c:v>4.0190107136989228E-5</c:v>
                </c:pt>
                <c:pt idx="228">
                  <c:v>3.8206117440947856E-5</c:v>
                </c:pt>
                <c:pt idx="229">
                  <c:v>1.638223078449276E-5</c:v>
                </c:pt>
                <c:pt idx="230">
                  <c:v>1.638223078449276E-5</c:v>
                </c:pt>
                <c:pt idx="231">
                  <c:v>1.638223078449276E-5</c:v>
                </c:pt>
                <c:pt idx="232">
                  <c:v>-4.8097434336851624E-5</c:v>
                </c:pt>
                <c:pt idx="233">
                  <c:v>-4.8345433048856742E-5</c:v>
                </c:pt>
                <c:pt idx="234">
                  <c:v>-5.7025387969038017E-5</c:v>
                </c:pt>
                <c:pt idx="235">
                  <c:v>-6.992132099330672E-5</c:v>
                </c:pt>
                <c:pt idx="236">
                  <c:v>-1.1753707369829966E-4</c:v>
                </c:pt>
                <c:pt idx="237">
                  <c:v>-1.3985695777876499E-4</c:v>
                </c:pt>
                <c:pt idx="238">
                  <c:v>-1.4531292944287887E-4</c:v>
                </c:pt>
                <c:pt idx="239">
                  <c:v>-1.4630492429089934E-4</c:v>
                </c:pt>
                <c:pt idx="240">
                  <c:v>-1.562248727711062E-4</c:v>
                </c:pt>
                <c:pt idx="241">
                  <c:v>-1.8747271048375792E-4</c:v>
                </c:pt>
                <c:pt idx="242">
                  <c:v>-2.1574456365234737E-4</c:v>
                </c:pt>
                <c:pt idx="243">
                  <c:v>-2.1896854690841433E-4</c:v>
                </c:pt>
                <c:pt idx="244">
                  <c:v>-2.2616050955656447E-4</c:v>
                </c:pt>
                <c:pt idx="245">
                  <c:v>-2.266565069805747E-4</c:v>
                </c:pt>
                <c:pt idx="246">
                  <c:v>-2.2715250440458494E-4</c:v>
                </c:pt>
                <c:pt idx="247">
                  <c:v>-2.8468820558978473E-4</c:v>
                </c:pt>
                <c:pt idx="248">
                  <c:v>-3.075040870942603E-4</c:v>
                </c:pt>
                <c:pt idx="249">
                  <c:v>-3.6627978183948612E-4</c:v>
                </c:pt>
                <c:pt idx="250">
                  <c:v>-3.6900776767154284E-4</c:v>
                </c:pt>
                <c:pt idx="251">
                  <c:v>-3.7099175736758421E-4</c:v>
                </c:pt>
                <c:pt idx="252">
                  <c:v>-3.7446373933565672E-4</c:v>
                </c:pt>
                <c:pt idx="253">
                  <c:v>-4.3894340445700111E-4</c:v>
                </c:pt>
                <c:pt idx="254">
                  <c:v>-4.468793632411666E-4</c:v>
                </c:pt>
                <c:pt idx="255">
                  <c:v>-4.6076729111345621E-4</c:v>
                </c:pt>
                <c:pt idx="256">
                  <c:v>-5.3814288925906929E-4</c:v>
                </c:pt>
                <c:pt idx="257">
                  <c:v>-5.520308171313589E-4</c:v>
                </c:pt>
                <c:pt idx="258">
                  <c:v>-5.5451080425141094E-4</c:v>
                </c:pt>
                <c:pt idx="259">
                  <c:v>-5.6195076561156576E-4</c:v>
                </c:pt>
                <c:pt idx="260">
                  <c:v>-5.6195076561156576E-4</c:v>
                </c:pt>
                <c:pt idx="261">
                  <c:v>-6.2990241270098266E-4</c:v>
                </c:pt>
                <c:pt idx="262">
                  <c:v>-6.2990241270098266E-4</c:v>
                </c:pt>
                <c:pt idx="263">
                  <c:v>-6.581742658695721E-4</c:v>
                </c:pt>
                <c:pt idx="264">
                  <c:v>-7.0331003145451343E-4</c:v>
                </c:pt>
                <c:pt idx="265">
                  <c:v>-7.0579001857456504E-4</c:v>
                </c:pt>
                <c:pt idx="266">
                  <c:v>-7.0876600311862688E-4</c:v>
                </c:pt>
                <c:pt idx="267">
                  <c:v>-7.1670196190279237E-4</c:v>
                </c:pt>
                <c:pt idx="268">
                  <c:v>-7.2166193614289602E-4</c:v>
                </c:pt>
                <c:pt idx="269">
                  <c:v>-7.2265393099091649E-4</c:v>
                </c:pt>
                <c:pt idx="270">
                  <c:v>-7.3554986401518562E-4</c:v>
                </c:pt>
                <c:pt idx="271">
                  <c:v>-7.3802985113523723E-4</c:v>
                </c:pt>
                <c:pt idx="272">
                  <c:v>-7.975495420164784E-4</c:v>
                </c:pt>
                <c:pt idx="273">
                  <c:v>-8.5582923933769355E-4</c:v>
                </c:pt>
                <c:pt idx="274">
                  <c:v>-8.7294115046605012E-4</c:v>
                </c:pt>
                <c:pt idx="275">
                  <c:v>-8.9178905257844337E-4</c:v>
                </c:pt>
                <c:pt idx="276">
                  <c:v>-8.9674902681854659E-4</c:v>
                </c:pt>
                <c:pt idx="277">
                  <c:v>-9.1609292635495007E-4</c:v>
                </c:pt>
                <c:pt idx="278">
                  <c:v>-9.4287678725150838E-4</c:v>
                </c:pt>
                <c:pt idx="279">
                  <c:v>-9.4535677437155999E-4</c:v>
                </c:pt>
                <c:pt idx="280">
                  <c:v>-9.5626871769978776E-4</c:v>
                </c:pt>
                <c:pt idx="281">
                  <c:v>-1.0296763364533181E-3</c:v>
                </c:pt>
                <c:pt idx="282">
                  <c:v>-1.0301723338773283E-3</c:v>
                </c:pt>
                <c:pt idx="283">
                  <c:v>-1.030668331301339E-3</c:v>
                </c:pt>
                <c:pt idx="284">
                  <c:v>-1.0311643287253492E-3</c:v>
                </c:pt>
                <c:pt idx="285">
                  <c:v>-1.0316603261493595E-3</c:v>
                </c:pt>
                <c:pt idx="286">
                  <c:v>-1.0321563235733697E-3</c:v>
                </c:pt>
                <c:pt idx="287">
                  <c:v>-1.0326523209973804E-3</c:v>
                </c:pt>
                <c:pt idx="288">
                  <c:v>-1.0331483184213906E-3</c:v>
                </c:pt>
                <c:pt idx="289">
                  <c:v>-1.0336443158454008E-3</c:v>
                </c:pt>
                <c:pt idx="290">
                  <c:v>-1.0341403132694111E-3</c:v>
                </c:pt>
                <c:pt idx="291">
                  <c:v>-1.0346363106934217E-3</c:v>
                </c:pt>
                <c:pt idx="292">
                  <c:v>-1.035132308117432E-3</c:v>
                </c:pt>
                <c:pt idx="293">
                  <c:v>-1.0356283055414422E-3</c:v>
                </c:pt>
                <c:pt idx="294">
                  <c:v>-1.0361243029654525E-3</c:v>
                </c:pt>
                <c:pt idx="295">
                  <c:v>-1.0366203003894631E-3</c:v>
                </c:pt>
                <c:pt idx="296">
                  <c:v>-1.0371162978134734E-3</c:v>
                </c:pt>
                <c:pt idx="297">
                  <c:v>-1.0386042900855045E-3</c:v>
                </c:pt>
                <c:pt idx="298">
                  <c:v>-1.0391002875095147E-3</c:v>
                </c:pt>
                <c:pt idx="299">
                  <c:v>-1.039596284933525E-3</c:v>
                </c:pt>
                <c:pt idx="300">
                  <c:v>-1.0400922823575352E-3</c:v>
                </c:pt>
                <c:pt idx="301">
                  <c:v>-1.0405882797815459E-3</c:v>
                </c:pt>
                <c:pt idx="302">
                  <c:v>-1.0415802746295663E-3</c:v>
                </c:pt>
                <c:pt idx="303">
                  <c:v>-1.0420762720535766E-3</c:v>
                </c:pt>
                <c:pt idx="304">
                  <c:v>-1.0425722694775872E-3</c:v>
                </c:pt>
                <c:pt idx="305">
                  <c:v>-1.0430682669015975E-3</c:v>
                </c:pt>
                <c:pt idx="306">
                  <c:v>-1.0435642643256077E-3</c:v>
                </c:pt>
                <c:pt idx="307">
                  <c:v>-1.0440602617496179E-3</c:v>
                </c:pt>
                <c:pt idx="308">
                  <c:v>-1.0445562591736286E-3</c:v>
                </c:pt>
                <c:pt idx="309">
                  <c:v>-1.0450522565976388E-3</c:v>
                </c:pt>
                <c:pt idx="310">
                  <c:v>-1.0455482540216491E-3</c:v>
                </c:pt>
                <c:pt idx="311">
                  <c:v>-1.0460442514456593E-3</c:v>
                </c:pt>
                <c:pt idx="312">
                  <c:v>-1.04654024886967E-3</c:v>
                </c:pt>
                <c:pt idx="313">
                  <c:v>-1.0470362462936802E-3</c:v>
                </c:pt>
                <c:pt idx="314">
                  <c:v>-1.0475322437176905E-3</c:v>
                </c:pt>
                <c:pt idx="315">
                  <c:v>-1.0480282411417007E-3</c:v>
                </c:pt>
                <c:pt idx="316">
                  <c:v>-1.0480282411417007E-3</c:v>
                </c:pt>
                <c:pt idx="317">
                  <c:v>-1.0485242385657114E-3</c:v>
                </c:pt>
                <c:pt idx="318">
                  <c:v>-1.0490202359897216E-3</c:v>
                </c:pt>
                <c:pt idx="319">
                  <c:v>-1.0495162334137318E-3</c:v>
                </c:pt>
                <c:pt idx="320">
                  <c:v>-1.0500122308377421E-3</c:v>
                </c:pt>
                <c:pt idx="321">
                  <c:v>-1.0505082282617527E-3</c:v>
                </c:pt>
                <c:pt idx="322">
                  <c:v>-1.051004225685763E-3</c:v>
                </c:pt>
                <c:pt idx="323">
                  <c:v>-1.0515002231097732E-3</c:v>
                </c:pt>
                <c:pt idx="324">
                  <c:v>-1.0519962205337834E-3</c:v>
                </c:pt>
                <c:pt idx="325">
                  <c:v>-1.0524922179577941E-3</c:v>
                </c:pt>
                <c:pt idx="326">
                  <c:v>-1.0529882153818043E-3</c:v>
                </c:pt>
                <c:pt idx="327">
                  <c:v>-1.0532362140938095E-3</c:v>
                </c:pt>
                <c:pt idx="328">
                  <c:v>-1.0534842128058146E-3</c:v>
                </c:pt>
                <c:pt idx="329">
                  <c:v>-1.0539802102298248E-3</c:v>
                </c:pt>
                <c:pt idx="330">
                  <c:v>-1.0544762076538355E-3</c:v>
                </c:pt>
                <c:pt idx="331">
                  <c:v>-1.0549722050778457E-3</c:v>
                </c:pt>
                <c:pt idx="332">
                  <c:v>-1.0554682025018559E-3</c:v>
                </c:pt>
                <c:pt idx="333">
                  <c:v>-1.0559641999258662E-3</c:v>
                </c:pt>
                <c:pt idx="334">
                  <c:v>-1.0564601973498768E-3</c:v>
                </c:pt>
                <c:pt idx="335">
                  <c:v>-1.0569561947738871E-3</c:v>
                </c:pt>
                <c:pt idx="336">
                  <c:v>-1.0574521921978973E-3</c:v>
                </c:pt>
                <c:pt idx="337">
                  <c:v>-1.0584441870459182E-3</c:v>
                </c:pt>
                <c:pt idx="338">
                  <c:v>-1.0589401844699284E-3</c:v>
                </c:pt>
                <c:pt idx="339">
                  <c:v>-1.0594361818939387E-3</c:v>
                </c:pt>
                <c:pt idx="340">
                  <c:v>-1.0599321793179489E-3</c:v>
                </c:pt>
                <c:pt idx="341">
                  <c:v>-1.0604281767419596E-3</c:v>
                </c:pt>
                <c:pt idx="342">
                  <c:v>-1.0609241741659698E-3</c:v>
                </c:pt>
                <c:pt idx="343">
                  <c:v>-1.0614201715899801E-3</c:v>
                </c:pt>
                <c:pt idx="344">
                  <c:v>-1.0619161690139903E-3</c:v>
                </c:pt>
                <c:pt idx="345">
                  <c:v>-1.062412166438001E-3</c:v>
                </c:pt>
                <c:pt idx="346">
                  <c:v>-1.0629081638620112E-3</c:v>
                </c:pt>
                <c:pt idx="347">
                  <c:v>-1.0634041612860214E-3</c:v>
                </c:pt>
                <c:pt idx="348">
                  <c:v>-1.0639001587100317E-3</c:v>
                </c:pt>
                <c:pt idx="349">
                  <c:v>-1.0643961561340423E-3</c:v>
                </c:pt>
                <c:pt idx="350">
                  <c:v>-1.0648921535580526E-3</c:v>
                </c:pt>
                <c:pt idx="351">
                  <c:v>-1.0653881509820628E-3</c:v>
                </c:pt>
                <c:pt idx="352">
                  <c:v>-1.065884148406073E-3</c:v>
                </c:pt>
                <c:pt idx="353">
                  <c:v>-1.0663801458300837E-3</c:v>
                </c:pt>
                <c:pt idx="354">
                  <c:v>-1.0668761432540939E-3</c:v>
                </c:pt>
                <c:pt idx="355">
                  <c:v>-1.0678681381021144E-3</c:v>
                </c:pt>
                <c:pt idx="356">
                  <c:v>-1.0683641355261251E-3</c:v>
                </c:pt>
                <c:pt idx="357">
                  <c:v>-1.0688601329501353E-3</c:v>
                </c:pt>
                <c:pt idx="358">
                  <c:v>-1.0693561303741455E-3</c:v>
                </c:pt>
                <c:pt idx="359">
                  <c:v>-1.0698521277981558E-3</c:v>
                </c:pt>
                <c:pt idx="360">
                  <c:v>-1.070348125222166E-3</c:v>
                </c:pt>
                <c:pt idx="361">
                  <c:v>-1.0708441226461767E-3</c:v>
                </c:pt>
                <c:pt idx="362">
                  <c:v>-1.0713401200701869E-3</c:v>
                </c:pt>
                <c:pt idx="363">
                  <c:v>-1.0718361174941972E-3</c:v>
                </c:pt>
                <c:pt idx="364">
                  <c:v>-1.0723321149182074E-3</c:v>
                </c:pt>
                <c:pt idx="365">
                  <c:v>-1.0733241097662283E-3</c:v>
                </c:pt>
                <c:pt idx="366">
                  <c:v>-1.0738201071902385E-3</c:v>
                </c:pt>
                <c:pt idx="367">
                  <c:v>-1.0743161046142488E-3</c:v>
                </c:pt>
                <c:pt idx="368">
                  <c:v>-1.0748121020382594E-3</c:v>
                </c:pt>
                <c:pt idx="369">
                  <c:v>-1.0753080994622697E-3</c:v>
                </c:pt>
                <c:pt idx="370">
                  <c:v>-1.0758040968862799E-3</c:v>
                </c:pt>
                <c:pt idx="371">
                  <c:v>-1.0763000943102901E-3</c:v>
                </c:pt>
                <c:pt idx="372">
                  <c:v>-1.0767960917343008E-3</c:v>
                </c:pt>
                <c:pt idx="373">
                  <c:v>-1.077292089158311E-3</c:v>
                </c:pt>
                <c:pt idx="374">
                  <c:v>-1.0777880865823213E-3</c:v>
                </c:pt>
                <c:pt idx="375">
                  <c:v>-1.0782840840063315E-3</c:v>
                </c:pt>
                <c:pt idx="376">
                  <c:v>-1.0787800814303422E-3</c:v>
                </c:pt>
                <c:pt idx="377">
                  <c:v>-1.0802680737023729E-3</c:v>
                </c:pt>
                <c:pt idx="378">
                  <c:v>-1.0807640711263835E-3</c:v>
                </c:pt>
                <c:pt idx="379">
                  <c:v>-1.0812600685503938E-3</c:v>
                </c:pt>
                <c:pt idx="380">
                  <c:v>-1.081756065974404E-3</c:v>
                </c:pt>
                <c:pt idx="381">
                  <c:v>-1.0822520633984142E-3</c:v>
                </c:pt>
                <c:pt idx="382">
                  <c:v>-1.0827480608224249E-3</c:v>
                </c:pt>
                <c:pt idx="383">
                  <c:v>-1.0832440582464352E-3</c:v>
                </c:pt>
                <c:pt idx="384">
                  <c:v>-1.0837400556704454E-3</c:v>
                </c:pt>
                <c:pt idx="385">
                  <c:v>-1.0842360530944556E-3</c:v>
                </c:pt>
                <c:pt idx="386">
                  <c:v>-1.0847320505184663E-3</c:v>
                </c:pt>
                <c:pt idx="387">
                  <c:v>-1.0852280479424765E-3</c:v>
                </c:pt>
                <c:pt idx="388">
                  <c:v>-1.0857240453664868E-3</c:v>
                </c:pt>
                <c:pt idx="389">
                  <c:v>-1.086220042790497E-3</c:v>
                </c:pt>
                <c:pt idx="390">
                  <c:v>-1.0867160402145077E-3</c:v>
                </c:pt>
                <c:pt idx="391">
                  <c:v>-1.0872120376385179E-3</c:v>
                </c:pt>
                <c:pt idx="392">
                  <c:v>-1.0877080350625281E-3</c:v>
                </c:pt>
                <c:pt idx="393">
                  <c:v>-1.0882040324865384E-3</c:v>
                </c:pt>
                <c:pt idx="394">
                  <c:v>-1.088700029910549E-3</c:v>
                </c:pt>
                <c:pt idx="395">
                  <c:v>-1.0896920247585695E-3</c:v>
                </c:pt>
                <c:pt idx="396">
                  <c:v>-1.0911800170306006E-3</c:v>
                </c:pt>
                <c:pt idx="397">
                  <c:v>-1.0916760144546109E-3</c:v>
                </c:pt>
                <c:pt idx="398">
                  <c:v>-1.0921720118786211E-3</c:v>
                </c:pt>
                <c:pt idx="399">
                  <c:v>-1.093164006726642E-3</c:v>
                </c:pt>
                <c:pt idx="400">
                  <c:v>-1.0936600041506522E-3</c:v>
                </c:pt>
                <c:pt idx="401">
                  <c:v>-1.0941560015746625E-3</c:v>
                </c:pt>
                <c:pt idx="402">
                  <c:v>-1.0946519989986732E-3</c:v>
                </c:pt>
                <c:pt idx="403">
                  <c:v>-1.0951479964226834E-3</c:v>
                </c:pt>
                <c:pt idx="404">
                  <c:v>-1.0956439938466936E-3</c:v>
                </c:pt>
                <c:pt idx="405">
                  <c:v>-1.0961399912707039E-3</c:v>
                </c:pt>
                <c:pt idx="406">
                  <c:v>-1.0966359886947145E-3</c:v>
                </c:pt>
                <c:pt idx="407">
                  <c:v>-1.0971319861187248E-3</c:v>
                </c:pt>
                <c:pt idx="408">
                  <c:v>-1.097627983542735E-3</c:v>
                </c:pt>
                <c:pt idx="409">
                  <c:v>-1.0981239809667452E-3</c:v>
                </c:pt>
                <c:pt idx="410">
                  <c:v>-1.0986199783907559E-3</c:v>
                </c:pt>
                <c:pt idx="411">
                  <c:v>-1.0991159758147661E-3</c:v>
                </c:pt>
                <c:pt idx="412">
                  <c:v>-1.0996119732387764E-3</c:v>
                </c:pt>
                <c:pt idx="413">
                  <c:v>-1.1001079706627866E-3</c:v>
                </c:pt>
                <c:pt idx="414">
                  <c:v>-1.1010999655108075E-3</c:v>
                </c:pt>
                <c:pt idx="415">
                  <c:v>-1.1015959629348177E-3</c:v>
                </c:pt>
                <c:pt idx="416">
                  <c:v>-1.102091960358828E-3</c:v>
                </c:pt>
                <c:pt idx="417">
                  <c:v>-1.1025879577828386E-3</c:v>
                </c:pt>
                <c:pt idx="418">
                  <c:v>-1.1030839552068489E-3</c:v>
                </c:pt>
                <c:pt idx="419">
                  <c:v>-1.1035799526308591E-3</c:v>
                </c:pt>
                <c:pt idx="420">
                  <c:v>-1.1040759500548693E-3</c:v>
                </c:pt>
                <c:pt idx="421">
                  <c:v>-1.10457194747888E-3</c:v>
                </c:pt>
                <c:pt idx="422">
                  <c:v>-1.1050679449028902E-3</c:v>
                </c:pt>
                <c:pt idx="423">
                  <c:v>-1.1055639423269005E-3</c:v>
                </c:pt>
                <c:pt idx="424">
                  <c:v>-1.1060599397509107E-3</c:v>
                </c:pt>
                <c:pt idx="425">
                  <c:v>-1.1065559371749214E-3</c:v>
                </c:pt>
                <c:pt idx="426">
                  <c:v>-1.1070519345989316E-3</c:v>
                </c:pt>
                <c:pt idx="427">
                  <c:v>-1.1070519345989316E-3</c:v>
                </c:pt>
                <c:pt idx="428">
                  <c:v>-1.1075479320229419E-3</c:v>
                </c:pt>
                <c:pt idx="429">
                  <c:v>-1.1085399268709628E-3</c:v>
                </c:pt>
                <c:pt idx="430">
                  <c:v>-1.109035924294973E-3</c:v>
                </c:pt>
                <c:pt idx="431">
                  <c:v>-1.1095319217189832E-3</c:v>
                </c:pt>
                <c:pt idx="432">
                  <c:v>-1.1100279191429935E-3</c:v>
                </c:pt>
                <c:pt idx="433">
                  <c:v>-1.1105239165670041E-3</c:v>
                </c:pt>
                <c:pt idx="434">
                  <c:v>-1.1110199139910144E-3</c:v>
                </c:pt>
                <c:pt idx="435">
                  <c:v>-1.1115159114150246E-3</c:v>
                </c:pt>
                <c:pt idx="436">
                  <c:v>-1.1120119088390348E-3</c:v>
                </c:pt>
                <c:pt idx="437">
                  <c:v>-1.1125079062630451E-3</c:v>
                </c:pt>
                <c:pt idx="438">
                  <c:v>-1.1130039036870557E-3</c:v>
                </c:pt>
                <c:pt idx="439">
                  <c:v>-1.1139958985350762E-3</c:v>
                </c:pt>
                <c:pt idx="440">
                  <c:v>-1.1144918959590864E-3</c:v>
                </c:pt>
                <c:pt idx="441">
                  <c:v>-1.1149878933830971E-3</c:v>
                </c:pt>
                <c:pt idx="442">
                  <c:v>-1.1159798882311176E-3</c:v>
                </c:pt>
                <c:pt idx="443">
                  <c:v>-1.1164758856551278E-3</c:v>
                </c:pt>
                <c:pt idx="444">
                  <c:v>-1.1169718830791385E-3</c:v>
                </c:pt>
                <c:pt idx="445">
                  <c:v>-1.1174678805031487E-3</c:v>
                </c:pt>
                <c:pt idx="446">
                  <c:v>-1.117963877927159E-3</c:v>
                </c:pt>
                <c:pt idx="447">
                  <c:v>-1.1184598753511692E-3</c:v>
                </c:pt>
                <c:pt idx="448">
                  <c:v>-1.1189558727751799E-3</c:v>
                </c:pt>
                <c:pt idx="449">
                  <c:v>-1.1194518701991901E-3</c:v>
                </c:pt>
                <c:pt idx="450">
                  <c:v>-1.1199478676232003E-3</c:v>
                </c:pt>
                <c:pt idx="451">
                  <c:v>-1.1204438650472106E-3</c:v>
                </c:pt>
                <c:pt idx="452">
                  <c:v>-1.1209398624712212E-3</c:v>
                </c:pt>
                <c:pt idx="453">
                  <c:v>-1.1214358598952315E-3</c:v>
                </c:pt>
                <c:pt idx="454">
                  <c:v>-1.1224278547432519E-3</c:v>
                </c:pt>
                <c:pt idx="455">
                  <c:v>-1.1229238521672626E-3</c:v>
                </c:pt>
                <c:pt idx="456">
                  <c:v>-1.1234198495912728E-3</c:v>
                </c:pt>
                <c:pt idx="457">
                  <c:v>-1.1239158470152831E-3</c:v>
                </c:pt>
                <c:pt idx="458">
                  <c:v>-1.1244118444392933E-3</c:v>
                </c:pt>
                <c:pt idx="459">
                  <c:v>-1.1249078418633035E-3</c:v>
                </c:pt>
                <c:pt idx="460">
                  <c:v>-1.1254038392873138E-3</c:v>
                </c:pt>
                <c:pt idx="461">
                  <c:v>-1.1258998367113249E-3</c:v>
                </c:pt>
                <c:pt idx="462">
                  <c:v>-1.1263958341353351E-3</c:v>
                </c:pt>
                <c:pt idx="463">
                  <c:v>-1.1268918315593453E-3</c:v>
                </c:pt>
                <c:pt idx="464">
                  <c:v>-1.1273878289833556E-3</c:v>
                </c:pt>
                <c:pt idx="465">
                  <c:v>-1.1278838264073658E-3</c:v>
                </c:pt>
                <c:pt idx="466">
                  <c:v>-1.128379823831376E-3</c:v>
                </c:pt>
                <c:pt idx="467">
                  <c:v>-1.1288758212553863E-3</c:v>
                </c:pt>
                <c:pt idx="468">
                  <c:v>-1.1293718186793965E-3</c:v>
                </c:pt>
                <c:pt idx="469">
                  <c:v>-1.1298678161034076E-3</c:v>
                </c:pt>
                <c:pt idx="470">
                  <c:v>-1.1303638135274179E-3</c:v>
                </c:pt>
                <c:pt idx="471">
                  <c:v>-1.1308598109514281E-3</c:v>
                </c:pt>
                <c:pt idx="472">
                  <c:v>-1.1313558083754383E-3</c:v>
                </c:pt>
                <c:pt idx="473">
                  <c:v>-1.1318518057994486E-3</c:v>
                </c:pt>
                <c:pt idx="474">
                  <c:v>-1.1323478032234588E-3</c:v>
                </c:pt>
                <c:pt idx="475">
                  <c:v>-1.132843800647469E-3</c:v>
                </c:pt>
                <c:pt idx="476">
                  <c:v>-1.1333397980714793E-3</c:v>
                </c:pt>
                <c:pt idx="477">
                  <c:v>-1.1338357954954904E-3</c:v>
                </c:pt>
                <c:pt idx="478">
                  <c:v>-1.1343317929195006E-3</c:v>
                </c:pt>
                <c:pt idx="479">
                  <c:v>-1.1353237877675211E-3</c:v>
                </c:pt>
                <c:pt idx="480">
                  <c:v>-1.1358197851915313E-3</c:v>
                </c:pt>
                <c:pt idx="481">
                  <c:v>-1.1363157826155415E-3</c:v>
                </c:pt>
                <c:pt idx="482">
                  <c:v>-1.1368117800395518E-3</c:v>
                </c:pt>
                <c:pt idx="483">
                  <c:v>-1.137307777463562E-3</c:v>
                </c:pt>
                <c:pt idx="484">
                  <c:v>-1.137307777463562E-3</c:v>
                </c:pt>
                <c:pt idx="485">
                  <c:v>-1.1378037748875731E-3</c:v>
                </c:pt>
                <c:pt idx="486">
                  <c:v>-1.1382997723115833E-3</c:v>
                </c:pt>
                <c:pt idx="487">
                  <c:v>-1.1387957697355936E-3</c:v>
                </c:pt>
                <c:pt idx="488">
                  <c:v>-1.1392917671596038E-3</c:v>
                </c:pt>
                <c:pt idx="489">
                  <c:v>-1.139787764583614E-3</c:v>
                </c:pt>
                <c:pt idx="490">
                  <c:v>-1.1402837620076243E-3</c:v>
                </c:pt>
                <c:pt idx="491">
                  <c:v>-1.1407797594316345E-3</c:v>
                </c:pt>
                <c:pt idx="492">
                  <c:v>-1.1412757568556448E-3</c:v>
                </c:pt>
                <c:pt idx="493">
                  <c:v>-1.1417717542796559E-3</c:v>
                </c:pt>
                <c:pt idx="494">
                  <c:v>-1.1422677517036661E-3</c:v>
                </c:pt>
                <c:pt idx="495">
                  <c:v>-1.1427637491276763E-3</c:v>
                </c:pt>
                <c:pt idx="496">
                  <c:v>-1.1432597465516866E-3</c:v>
                </c:pt>
                <c:pt idx="497">
                  <c:v>-1.1437557439756968E-3</c:v>
                </c:pt>
                <c:pt idx="498">
                  <c:v>-1.144251741399707E-3</c:v>
                </c:pt>
                <c:pt idx="499">
                  <c:v>-1.1447477388237173E-3</c:v>
                </c:pt>
                <c:pt idx="500">
                  <c:v>-1.1452437362477275E-3</c:v>
                </c:pt>
                <c:pt idx="501">
                  <c:v>-1.1457397336717386E-3</c:v>
                </c:pt>
                <c:pt idx="502">
                  <c:v>-1.1462357310957488E-3</c:v>
                </c:pt>
                <c:pt idx="503">
                  <c:v>-1.1467317285197591E-3</c:v>
                </c:pt>
                <c:pt idx="504">
                  <c:v>-1.1472277259437693E-3</c:v>
                </c:pt>
                <c:pt idx="505">
                  <c:v>-1.147475724655774E-3</c:v>
                </c:pt>
                <c:pt idx="506">
                  <c:v>-1.1477237233677795E-3</c:v>
                </c:pt>
                <c:pt idx="507">
                  <c:v>-1.1482197207917898E-3</c:v>
                </c:pt>
                <c:pt idx="508">
                  <c:v>-1.1487157182158E-3</c:v>
                </c:pt>
                <c:pt idx="509">
                  <c:v>-1.1492117156398102E-3</c:v>
                </c:pt>
                <c:pt idx="510">
                  <c:v>-1.1502037104878316E-3</c:v>
                </c:pt>
                <c:pt idx="511">
                  <c:v>-1.1506997079118418E-3</c:v>
                </c:pt>
                <c:pt idx="512">
                  <c:v>-1.151195705335852E-3</c:v>
                </c:pt>
                <c:pt idx="513">
                  <c:v>-1.1516917027598623E-3</c:v>
                </c:pt>
                <c:pt idx="514">
                  <c:v>-1.1521877001838725E-3</c:v>
                </c:pt>
                <c:pt idx="515">
                  <c:v>-1.1526836976078828E-3</c:v>
                </c:pt>
                <c:pt idx="516">
                  <c:v>-1.153179695031893E-3</c:v>
                </c:pt>
                <c:pt idx="517">
                  <c:v>-1.1536756924559032E-3</c:v>
                </c:pt>
                <c:pt idx="518">
                  <c:v>-1.1541716898799143E-3</c:v>
                </c:pt>
                <c:pt idx="519">
                  <c:v>-1.1546676873039246E-3</c:v>
                </c:pt>
                <c:pt idx="520">
                  <c:v>-1.1551636847279348E-3</c:v>
                </c:pt>
                <c:pt idx="521">
                  <c:v>-1.155659682151945E-3</c:v>
                </c:pt>
                <c:pt idx="522">
                  <c:v>-1.1561556795759553E-3</c:v>
                </c:pt>
                <c:pt idx="523">
                  <c:v>-1.1566516769999655E-3</c:v>
                </c:pt>
                <c:pt idx="524">
                  <c:v>-1.1571476744239757E-3</c:v>
                </c:pt>
                <c:pt idx="525">
                  <c:v>-1.157643671847986E-3</c:v>
                </c:pt>
                <c:pt idx="526">
                  <c:v>-1.1581396692719971E-3</c:v>
                </c:pt>
                <c:pt idx="527">
                  <c:v>-1.1586356666960073E-3</c:v>
                </c:pt>
                <c:pt idx="528">
                  <c:v>-1.1591316641200175E-3</c:v>
                </c:pt>
                <c:pt idx="529">
                  <c:v>-1.1596276615440278E-3</c:v>
                </c:pt>
                <c:pt idx="530">
                  <c:v>-1.160123658968038E-3</c:v>
                </c:pt>
                <c:pt idx="531">
                  <c:v>-1.1606196563920482E-3</c:v>
                </c:pt>
                <c:pt idx="532">
                  <c:v>-1.1611156538160585E-3</c:v>
                </c:pt>
                <c:pt idx="533">
                  <c:v>-1.1621076486640798E-3</c:v>
                </c:pt>
                <c:pt idx="534">
                  <c:v>-1.16260364608809E-3</c:v>
                </c:pt>
                <c:pt idx="535">
                  <c:v>-1.1630996435121003E-3</c:v>
                </c:pt>
                <c:pt idx="536">
                  <c:v>-1.1675636203281933E-3</c:v>
                </c:pt>
                <c:pt idx="537">
                  <c:v>-1.1680596177522035E-3</c:v>
                </c:pt>
                <c:pt idx="538">
                  <c:v>-1.1685556151762137E-3</c:v>
                </c:pt>
                <c:pt idx="539">
                  <c:v>-1.169051612600224E-3</c:v>
                </c:pt>
                <c:pt idx="540">
                  <c:v>-1.1695476100242342E-3</c:v>
                </c:pt>
                <c:pt idx="541">
                  <c:v>-1.1700436074482453E-3</c:v>
                </c:pt>
                <c:pt idx="542">
                  <c:v>-1.1705396048722555E-3</c:v>
                </c:pt>
                <c:pt idx="543">
                  <c:v>-1.1710356022962658E-3</c:v>
                </c:pt>
                <c:pt idx="544">
                  <c:v>-1.171531599720276E-3</c:v>
                </c:pt>
                <c:pt idx="545">
                  <c:v>-1.1720275971442862E-3</c:v>
                </c:pt>
                <c:pt idx="546">
                  <c:v>-1.1725235945682965E-3</c:v>
                </c:pt>
                <c:pt idx="547">
                  <c:v>-1.174011586840328E-3</c:v>
                </c:pt>
                <c:pt idx="548">
                  <c:v>-1.1745075842643383E-3</c:v>
                </c:pt>
                <c:pt idx="549">
                  <c:v>-1.1750035816883485E-3</c:v>
                </c:pt>
                <c:pt idx="550">
                  <c:v>-1.1754995791123588E-3</c:v>
                </c:pt>
                <c:pt idx="551">
                  <c:v>-1.175995576536369E-3</c:v>
                </c:pt>
                <c:pt idx="552">
                  <c:v>-1.1764915739603792E-3</c:v>
                </c:pt>
                <c:pt idx="553">
                  <c:v>-1.1769875713843895E-3</c:v>
                </c:pt>
                <c:pt idx="554">
                  <c:v>-1.1774835688083997E-3</c:v>
                </c:pt>
                <c:pt idx="555">
                  <c:v>-1.1779795662324108E-3</c:v>
                </c:pt>
                <c:pt idx="556">
                  <c:v>-1.178475563656421E-3</c:v>
                </c:pt>
                <c:pt idx="557">
                  <c:v>-1.1789715610804313E-3</c:v>
                </c:pt>
                <c:pt idx="558">
                  <c:v>-1.1794675585044415E-3</c:v>
                </c:pt>
                <c:pt idx="559">
                  <c:v>-1.1799635559284517E-3</c:v>
                </c:pt>
                <c:pt idx="560">
                  <c:v>-1.180459553352462E-3</c:v>
                </c:pt>
                <c:pt idx="561">
                  <c:v>-1.1809555507764722E-3</c:v>
                </c:pt>
                <c:pt idx="562">
                  <c:v>-1.1814515482004824E-3</c:v>
                </c:pt>
                <c:pt idx="563">
                  <c:v>-1.1819475456244935E-3</c:v>
                </c:pt>
                <c:pt idx="564">
                  <c:v>-1.1839315353205345E-3</c:v>
                </c:pt>
                <c:pt idx="565">
                  <c:v>-1.1844275327445447E-3</c:v>
                </c:pt>
                <c:pt idx="566">
                  <c:v>-1.1849235301685549E-3</c:v>
                </c:pt>
                <c:pt idx="567">
                  <c:v>-1.1854195275925652E-3</c:v>
                </c:pt>
                <c:pt idx="568">
                  <c:v>-1.1859155250165763E-3</c:v>
                </c:pt>
                <c:pt idx="569">
                  <c:v>-1.1864115224405865E-3</c:v>
                </c:pt>
                <c:pt idx="570">
                  <c:v>-1.1869075198645967E-3</c:v>
                </c:pt>
                <c:pt idx="571">
                  <c:v>-1.187403517288607E-3</c:v>
                </c:pt>
                <c:pt idx="572">
                  <c:v>-1.1878995147126172E-3</c:v>
                </c:pt>
                <c:pt idx="573">
                  <c:v>-1.1883955121366275E-3</c:v>
                </c:pt>
                <c:pt idx="574">
                  <c:v>-1.1888915095606377E-3</c:v>
                </c:pt>
                <c:pt idx="575">
                  <c:v>-1.1893875069846479E-3</c:v>
                </c:pt>
                <c:pt idx="576">
                  <c:v>-1.189883504408659E-3</c:v>
                </c:pt>
                <c:pt idx="577">
                  <c:v>-1.1903795018326693E-3</c:v>
                </c:pt>
                <c:pt idx="578">
                  <c:v>-1.1908754992566795E-3</c:v>
                </c:pt>
                <c:pt idx="579">
                  <c:v>-1.1918674941047E-3</c:v>
                </c:pt>
                <c:pt idx="580">
                  <c:v>-1.1923634915287102E-3</c:v>
                </c:pt>
                <c:pt idx="581">
                  <c:v>-1.1928594889527204E-3</c:v>
                </c:pt>
                <c:pt idx="582">
                  <c:v>-1.1933554863767307E-3</c:v>
                </c:pt>
                <c:pt idx="583">
                  <c:v>-1.1938514838007418E-3</c:v>
                </c:pt>
                <c:pt idx="584">
                  <c:v>-1.194347481224752E-3</c:v>
                </c:pt>
                <c:pt idx="585">
                  <c:v>-1.1948434786487622E-3</c:v>
                </c:pt>
                <c:pt idx="586">
                  <c:v>-1.1953394760727725E-3</c:v>
                </c:pt>
                <c:pt idx="587">
                  <c:v>-1.1958354734967827E-3</c:v>
                </c:pt>
                <c:pt idx="588">
                  <c:v>-1.1963314709207929E-3</c:v>
                </c:pt>
                <c:pt idx="589">
                  <c:v>-1.1968274683448032E-3</c:v>
                </c:pt>
                <c:pt idx="590">
                  <c:v>-1.1973234657688134E-3</c:v>
                </c:pt>
                <c:pt idx="591">
                  <c:v>-1.1978194631928236E-3</c:v>
                </c:pt>
                <c:pt idx="592">
                  <c:v>-1.1983154606168347E-3</c:v>
                </c:pt>
                <c:pt idx="593">
                  <c:v>-1.198811458040845E-3</c:v>
                </c:pt>
                <c:pt idx="594">
                  <c:v>-1.1993074554648552E-3</c:v>
                </c:pt>
                <c:pt idx="595">
                  <c:v>-1.1998034528888655E-3</c:v>
                </c:pt>
                <c:pt idx="596">
                  <c:v>-1.2002994503128757E-3</c:v>
                </c:pt>
                <c:pt idx="597">
                  <c:v>-1.2007954477368859E-3</c:v>
                </c:pt>
                <c:pt idx="598">
                  <c:v>-1.2012914451608962E-3</c:v>
                </c:pt>
                <c:pt idx="599">
                  <c:v>-1.2012914451608962E-3</c:v>
                </c:pt>
                <c:pt idx="600">
                  <c:v>-1.2012914451608962E-3</c:v>
                </c:pt>
                <c:pt idx="601">
                  <c:v>-1.2017874425849064E-3</c:v>
                </c:pt>
                <c:pt idx="602">
                  <c:v>-1.2022834400089175E-3</c:v>
                </c:pt>
                <c:pt idx="603">
                  <c:v>-1.203275434856938E-3</c:v>
                </c:pt>
                <c:pt idx="604">
                  <c:v>-1.2037714322809482E-3</c:v>
                </c:pt>
                <c:pt idx="605">
                  <c:v>-1.2042674297049584E-3</c:v>
                </c:pt>
                <c:pt idx="606">
                  <c:v>-1.2047634271289687E-3</c:v>
                </c:pt>
                <c:pt idx="607">
                  <c:v>-1.2057554219769891E-3</c:v>
                </c:pt>
                <c:pt idx="608">
                  <c:v>-1.2062514194010002E-3</c:v>
                </c:pt>
                <c:pt idx="609">
                  <c:v>-1.2067474168250105E-3</c:v>
                </c:pt>
                <c:pt idx="610">
                  <c:v>-1.2072434142490207E-3</c:v>
                </c:pt>
                <c:pt idx="611">
                  <c:v>-1.2077394116730309E-3</c:v>
                </c:pt>
                <c:pt idx="612">
                  <c:v>-1.2082354090970412E-3</c:v>
                </c:pt>
                <c:pt idx="613">
                  <c:v>-1.2087314065210514E-3</c:v>
                </c:pt>
                <c:pt idx="614">
                  <c:v>-1.2092274039450616E-3</c:v>
                </c:pt>
                <c:pt idx="615">
                  <c:v>-1.2097234013690719E-3</c:v>
                </c:pt>
                <c:pt idx="616">
                  <c:v>-1.210219398793083E-3</c:v>
                </c:pt>
                <c:pt idx="617">
                  <c:v>-1.2107153962170932E-3</c:v>
                </c:pt>
                <c:pt idx="618">
                  <c:v>-1.2112113936411035E-3</c:v>
                </c:pt>
                <c:pt idx="619">
                  <c:v>-1.2117073910651137E-3</c:v>
                </c:pt>
                <c:pt idx="620">
                  <c:v>-1.2122033884891239E-3</c:v>
                </c:pt>
                <c:pt idx="621">
                  <c:v>-1.2126993859131342E-3</c:v>
                </c:pt>
                <c:pt idx="622">
                  <c:v>-1.2131953833371444E-3</c:v>
                </c:pt>
                <c:pt idx="623">
                  <c:v>-1.2136913807611546E-3</c:v>
                </c:pt>
                <c:pt idx="624">
                  <c:v>-1.2141873781851657E-3</c:v>
                </c:pt>
                <c:pt idx="625">
                  <c:v>-1.214683375609176E-3</c:v>
                </c:pt>
                <c:pt idx="626">
                  <c:v>-1.2151793730331862E-3</c:v>
                </c:pt>
                <c:pt idx="627">
                  <c:v>-1.2156753704571964E-3</c:v>
                </c:pt>
                <c:pt idx="628">
                  <c:v>-1.2161713678812067E-3</c:v>
                </c:pt>
                <c:pt idx="629">
                  <c:v>-1.2166673653052169E-3</c:v>
                </c:pt>
                <c:pt idx="630">
                  <c:v>-1.2171633627292271E-3</c:v>
                </c:pt>
                <c:pt idx="631">
                  <c:v>-1.2176593601532374E-3</c:v>
                </c:pt>
                <c:pt idx="632">
                  <c:v>-1.2181553575772485E-3</c:v>
                </c:pt>
                <c:pt idx="633">
                  <c:v>-1.2186513550012587E-3</c:v>
                </c:pt>
                <c:pt idx="634">
                  <c:v>-1.2191473524252689E-3</c:v>
                </c:pt>
                <c:pt idx="635">
                  <c:v>-1.2196433498492792E-3</c:v>
                </c:pt>
                <c:pt idx="636">
                  <c:v>-1.2201393472732894E-3</c:v>
                </c:pt>
                <c:pt idx="637">
                  <c:v>-1.2206353446972996E-3</c:v>
                </c:pt>
                <c:pt idx="638">
                  <c:v>-1.2211313421213099E-3</c:v>
                </c:pt>
                <c:pt idx="639">
                  <c:v>-1.2216273395453201E-3</c:v>
                </c:pt>
                <c:pt idx="640">
                  <c:v>-1.2221233369693312E-3</c:v>
                </c:pt>
                <c:pt idx="641">
                  <c:v>-1.2226193343933415E-3</c:v>
                </c:pt>
                <c:pt idx="642">
                  <c:v>-1.2231153318173517E-3</c:v>
                </c:pt>
                <c:pt idx="643">
                  <c:v>-1.2236113292413619E-3</c:v>
                </c:pt>
                <c:pt idx="644">
                  <c:v>-1.2241073266653722E-3</c:v>
                </c:pt>
                <c:pt idx="645">
                  <c:v>-1.2246033240893824E-3</c:v>
                </c:pt>
                <c:pt idx="646">
                  <c:v>-1.2250993215133926E-3</c:v>
                </c:pt>
                <c:pt idx="647">
                  <c:v>-1.2255953189374029E-3</c:v>
                </c:pt>
                <c:pt idx="648">
                  <c:v>-1.226091316361414E-3</c:v>
                </c:pt>
                <c:pt idx="649">
                  <c:v>-1.2265873137854242E-3</c:v>
                </c:pt>
                <c:pt idx="650">
                  <c:v>-1.2270833112094344E-3</c:v>
                </c:pt>
                <c:pt idx="651">
                  <c:v>-1.2280753060574549E-3</c:v>
                </c:pt>
                <c:pt idx="652">
                  <c:v>-1.2285713034814651E-3</c:v>
                </c:pt>
                <c:pt idx="653">
                  <c:v>-1.2290673009054754E-3</c:v>
                </c:pt>
                <c:pt idx="654">
                  <c:v>-1.2290673009054754E-3</c:v>
                </c:pt>
                <c:pt idx="655">
                  <c:v>-1.2295632983294856E-3</c:v>
                </c:pt>
                <c:pt idx="656">
                  <c:v>-1.2300592957534967E-3</c:v>
                </c:pt>
                <c:pt idx="657">
                  <c:v>-1.2305552931775069E-3</c:v>
                </c:pt>
                <c:pt idx="658">
                  <c:v>-1.2310512906015172E-3</c:v>
                </c:pt>
                <c:pt idx="659">
                  <c:v>-1.2315472880255274E-3</c:v>
                </c:pt>
                <c:pt idx="660">
                  <c:v>-1.2320432854495376E-3</c:v>
                </c:pt>
                <c:pt idx="661">
                  <c:v>-1.2325392828735479E-3</c:v>
                </c:pt>
                <c:pt idx="662">
                  <c:v>-1.2330352802975581E-3</c:v>
                </c:pt>
                <c:pt idx="663">
                  <c:v>-1.2335312777215683E-3</c:v>
                </c:pt>
                <c:pt idx="664">
                  <c:v>-1.2340272751455795E-3</c:v>
                </c:pt>
                <c:pt idx="665">
                  <c:v>-1.2345232725695897E-3</c:v>
                </c:pt>
                <c:pt idx="666">
                  <c:v>-1.2350192699935999E-3</c:v>
                </c:pt>
                <c:pt idx="667">
                  <c:v>-1.2355152674176102E-3</c:v>
                </c:pt>
                <c:pt idx="668">
                  <c:v>-1.2360112648416204E-3</c:v>
                </c:pt>
                <c:pt idx="669">
                  <c:v>-1.2365072622656306E-3</c:v>
                </c:pt>
                <c:pt idx="670">
                  <c:v>-1.2370032596896409E-3</c:v>
                </c:pt>
                <c:pt idx="671">
                  <c:v>-1.2374992571136511E-3</c:v>
                </c:pt>
                <c:pt idx="672">
                  <c:v>-1.2379952545376613E-3</c:v>
                </c:pt>
                <c:pt idx="673">
                  <c:v>-1.2384912519616724E-3</c:v>
                </c:pt>
                <c:pt idx="674">
                  <c:v>-1.2389872493856827E-3</c:v>
                </c:pt>
                <c:pt idx="675">
                  <c:v>-1.2394832468096929E-3</c:v>
                </c:pt>
                <c:pt idx="676">
                  <c:v>-1.2399792442337031E-3</c:v>
                </c:pt>
                <c:pt idx="677">
                  <c:v>-1.2404752416577134E-3</c:v>
                </c:pt>
                <c:pt idx="678">
                  <c:v>-1.2409712390817236E-3</c:v>
                </c:pt>
                <c:pt idx="679">
                  <c:v>-1.2414672365057338E-3</c:v>
                </c:pt>
                <c:pt idx="680">
                  <c:v>-1.2419632339297441E-3</c:v>
                </c:pt>
                <c:pt idx="681">
                  <c:v>-1.2424592313537552E-3</c:v>
                </c:pt>
                <c:pt idx="682">
                  <c:v>-1.2429552287777654E-3</c:v>
                </c:pt>
                <c:pt idx="683">
                  <c:v>-1.2439472236257859E-3</c:v>
                </c:pt>
                <c:pt idx="684">
                  <c:v>-1.2444432210497961E-3</c:v>
                </c:pt>
                <c:pt idx="685">
                  <c:v>-1.2449392184738063E-3</c:v>
                </c:pt>
                <c:pt idx="686">
                  <c:v>-1.2454352158978166E-3</c:v>
                </c:pt>
                <c:pt idx="687">
                  <c:v>-1.2459312133218268E-3</c:v>
                </c:pt>
                <c:pt idx="688">
                  <c:v>-1.2464272107458379E-3</c:v>
                </c:pt>
                <c:pt idx="689">
                  <c:v>-1.2469232081698482E-3</c:v>
                </c:pt>
                <c:pt idx="690">
                  <c:v>-1.2474192055938584E-3</c:v>
                </c:pt>
                <c:pt idx="691">
                  <c:v>-1.2479152030178686E-3</c:v>
                </c:pt>
                <c:pt idx="692">
                  <c:v>-1.2484112004418789E-3</c:v>
                </c:pt>
                <c:pt idx="693">
                  <c:v>-1.2489071978658891E-3</c:v>
                </c:pt>
                <c:pt idx="694">
                  <c:v>-1.2494031952898993E-3</c:v>
                </c:pt>
                <c:pt idx="695">
                  <c:v>-1.2503951901379207E-3</c:v>
                </c:pt>
                <c:pt idx="696">
                  <c:v>-1.2508911875619309E-3</c:v>
                </c:pt>
                <c:pt idx="697">
                  <c:v>-1.2513871849859411E-3</c:v>
                </c:pt>
                <c:pt idx="698">
                  <c:v>-1.2518831824099514E-3</c:v>
                </c:pt>
                <c:pt idx="699">
                  <c:v>-1.2523791798339616E-3</c:v>
                </c:pt>
                <c:pt idx="700">
                  <c:v>-1.2528751772579718E-3</c:v>
                </c:pt>
                <c:pt idx="701">
                  <c:v>-1.2533711746819821E-3</c:v>
                </c:pt>
                <c:pt idx="702">
                  <c:v>-1.2538671721059923E-3</c:v>
                </c:pt>
                <c:pt idx="703">
                  <c:v>-1.2543631695300034E-3</c:v>
                </c:pt>
                <c:pt idx="704">
                  <c:v>-1.2548591669540136E-3</c:v>
                </c:pt>
                <c:pt idx="705">
                  <c:v>-1.2553551643780239E-3</c:v>
                </c:pt>
                <c:pt idx="706">
                  <c:v>-1.2558511618020341E-3</c:v>
                </c:pt>
                <c:pt idx="707">
                  <c:v>-1.2563471592260443E-3</c:v>
                </c:pt>
                <c:pt idx="708">
                  <c:v>-1.2568431566500546E-3</c:v>
                </c:pt>
                <c:pt idx="709">
                  <c:v>-1.2573391540740648E-3</c:v>
                </c:pt>
                <c:pt idx="710">
                  <c:v>-1.2578351514980751E-3</c:v>
                </c:pt>
                <c:pt idx="711">
                  <c:v>-1.2583311489220862E-3</c:v>
                </c:pt>
                <c:pt idx="712">
                  <c:v>-1.2588271463460964E-3</c:v>
                </c:pt>
                <c:pt idx="713">
                  <c:v>-1.2593231437701066E-3</c:v>
                </c:pt>
                <c:pt idx="714">
                  <c:v>-1.2598191411941169E-3</c:v>
                </c:pt>
                <c:pt idx="715">
                  <c:v>-1.2603151386181271E-3</c:v>
                </c:pt>
                <c:pt idx="716">
                  <c:v>-1.2608111360421373E-3</c:v>
                </c:pt>
                <c:pt idx="717">
                  <c:v>-1.2613071334661476E-3</c:v>
                </c:pt>
                <c:pt idx="718">
                  <c:v>-1.2618031308901578E-3</c:v>
                </c:pt>
                <c:pt idx="719">
                  <c:v>-1.2632911231621894E-3</c:v>
                </c:pt>
                <c:pt idx="720">
                  <c:v>-1.2637871205861996E-3</c:v>
                </c:pt>
                <c:pt idx="721">
                  <c:v>-1.2642831180102098E-3</c:v>
                </c:pt>
                <c:pt idx="722">
                  <c:v>-1.2647791154342201E-3</c:v>
                </c:pt>
                <c:pt idx="723">
                  <c:v>-1.2652751128582303E-3</c:v>
                </c:pt>
                <c:pt idx="724">
                  <c:v>-1.2657711102822405E-3</c:v>
                </c:pt>
                <c:pt idx="725">
                  <c:v>-1.2662671077062516E-3</c:v>
                </c:pt>
                <c:pt idx="726">
                  <c:v>-1.2667631051302619E-3</c:v>
                </c:pt>
                <c:pt idx="727">
                  <c:v>-1.2672591025542721E-3</c:v>
                </c:pt>
                <c:pt idx="728">
                  <c:v>-1.2677550999782823E-3</c:v>
                </c:pt>
                <c:pt idx="729">
                  <c:v>-1.2682510974022926E-3</c:v>
                </c:pt>
                <c:pt idx="730">
                  <c:v>-1.2687470948263028E-3</c:v>
                </c:pt>
                <c:pt idx="731">
                  <c:v>-1.2692430922503131E-3</c:v>
                </c:pt>
                <c:pt idx="732">
                  <c:v>-1.2697390896743233E-3</c:v>
                </c:pt>
                <c:pt idx="733">
                  <c:v>-1.2702350870983344E-3</c:v>
                </c:pt>
                <c:pt idx="734">
                  <c:v>-1.2707310845223446E-3</c:v>
                </c:pt>
                <c:pt idx="735">
                  <c:v>-1.2712270819463549E-3</c:v>
                </c:pt>
                <c:pt idx="736">
                  <c:v>-1.2717230793703651E-3</c:v>
                </c:pt>
                <c:pt idx="737">
                  <c:v>-1.2722190767943753E-3</c:v>
                </c:pt>
                <c:pt idx="738">
                  <c:v>-1.2727150742183856E-3</c:v>
                </c:pt>
                <c:pt idx="739">
                  <c:v>-1.2732110716423958E-3</c:v>
                </c:pt>
                <c:pt idx="740">
                  <c:v>-1.273707069066406E-3</c:v>
                </c:pt>
                <c:pt idx="741">
                  <c:v>-1.2742030664904171E-3</c:v>
                </c:pt>
                <c:pt idx="742">
                  <c:v>-1.2746990639144274E-3</c:v>
                </c:pt>
                <c:pt idx="743">
                  <c:v>-1.2751950613384376E-3</c:v>
                </c:pt>
                <c:pt idx="744">
                  <c:v>-1.2756910587624478E-3</c:v>
                </c:pt>
                <c:pt idx="745">
                  <c:v>-1.2761870561864581E-3</c:v>
                </c:pt>
                <c:pt idx="746">
                  <c:v>-1.2766830536104683E-3</c:v>
                </c:pt>
                <c:pt idx="747">
                  <c:v>-1.2771790510344785E-3</c:v>
                </c:pt>
                <c:pt idx="748">
                  <c:v>-1.2776750484584888E-3</c:v>
                </c:pt>
                <c:pt idx="749">
                  <c:v>-1.2781710458824999E-3</c:v>
                </c:pt>
                <c:pt idx="750">
                  <c:v>-1.2786670433065101E-3</c:v>
                </c:pt>
                <c:pt idx="751">
                  <c:v>-1.2791630407305203E-3</c:v>
                </c:pt>
                <c:pt idx="752">
                  <c:v>-1.2796590381545306E-3</c:v>
                </c:pt>
                <c:pt idx="753">
                  <c:v>-1.2801550355785408E-3</c:v>
                </c:pt>
                <c:pt idx="754">
                  <c:v>-1.2806510330025511E-3</c:v>
                </c:pt>
                <c:pt idx="755">
                  <c:v>-1.2811470304265613E-3</c:v>
                </c:pt>
                <c:pt idx="756">
                  <c:v>-1.2816430278505715E-3</c:v>
                </c:pt>
                <c:pt idx="757">
                  <c:v>-1.2821390252745818E-3</c:v>
                </c:pt>
                <c:pt idx="758">
                  <c:v>-1.2826350226985929E-3</c:v>
                </c:pt>
                <c:pt idx="759">
                  <c:v>-1.2836270175466133E-3</c:v>
                </c:pt>
                <c:pt idx="760">
                  <c:v>-1.2841230149706236E-3</c:v>
                </c:pt>
                <c:pt idx="761">
                  <c:v>-1.2846190123946338E-3</c:v>
                </c:pt>
                <c:pt idx="762">
                  <c:v>-1.285115009818644E-3</c:v>
                </c:pt>
                <c:pt idx="763">
                  <c:v>-1.2856110072426543E-3</c:v>
                </c:pt>
                <c:pt idx="764">
                  <c:v>-1.2861070046666645E-3</c:v>
                </c:pt>
                <c:pt idx="765">
                  <c:v>-1.2866030020906756E-3</c:v>
                </c:pt>
                <c:pt idx="766">
                  <c:v>-1.2870989995146858E-3</c:v>
                </c:pt>
                <c:pt idx="767">
                  <c:v>-1.2875949969386961E-3</c:v>
                </c:pt>
                <c:pt idx="768">
                  <c:v>-1.2880909943627063E-3</c:v>
                </c:pt>
                <c:pt idx="769">
                  <c:v>-1.2885869917867165E-3</c:v>
                </c:pt>
                <c:pt idx="770">
                  <c:v>-1.2890829892107268E-3</c:v>
                </c:pt>
                <c:pt idx="771">
                  <c:v>-1.2900749840587472E-3</c:v>
                </c:pt>
                <c:pt idx="772">
                  <c:v>-1.2905709814827583E-3</c:v>
                </c:pt>
                <c:pt idx="773">
                  <c:v>-1.2910669789067686E-3</c:v>
                </c:pt>
                <c:pt idx="774">
                  <c:v>-1.2915629763307788E-3</c:v>
                </c:pt>
                <c:pt idx="775">
                  <c:v>-1.2920589737547891E-3</c:v>
                </c:pt>
                <c:pt idx="776">
                  <c:v>-1.2925549711787993E-3</c:v>
                </c:pt>
                <c:pt idx="777">
                  <c:v>-1.2930509686028095E-3</c:v>
                </c:pt>
                <c:pt idx="778">
                  <c:v>-1.2950349582988513E-3</c:v>
                </c:pt>
                <c:pt idx="779">
                  <c:v>-1.2955309557228616E-3</c:v>
                </c:pt>
                <c:pt idx="780">
                  <c:v>-1.2960269531468718E-3</c:v>
                </c:pt>
                <c:pt idx="781">
                  <c:v>-1.296522950570882E-3</c:v>
                </c:pt>
                <c:pt idx="782">
                  <c:v>-1.2975149454189025E-3</c:v>
                </c:pt>
                <c:pt idx="783">
                  <c:v>-1.2980109428429127E-3</c:v>
                </c:pt>
                <c:pt idx="784">
                  <c:v>-1.2985069402669238E-3</c:v>
                </c:pt>
                <c:pt idx="785">
                  <c:v>-1.2990029376909341E-3</c:v>
                </c:pt>
                <c:pt idx="786">
                  <c:v>-1.2994989351149443E-3</c:v>
                </c:pt>
                <c:pt idx="787">
                  <c:v>-1.2999949325389545E-3</c:v>
                </c:pt>
                <c:pt idx="788">
                  <c:v>-1.3004909299629648E-3</c:v>
                </c:pt>
                <c:pt idx="789">
                  <c:v>-1.300986927386975E-3</c:v>
                </c:pt>
                <c:pt idx="790">
                  <c:v>-1.3014829248109852E-3</c:v>
                </c:pt>
                <c:pt idx="791">
                  <c:v>-1.3019789222349955E-3</c:v>
                </c:pt>
                <c:pt idx="792">
                  <c:v>-1.3024749196590066E-3</c:v>
                </c:pt>
                <c:pt idx="793">
                  <c:v>-1.3029709170830168E-3</c:v>
                </c:pt>
                <c:pt idx="794">
                  <c:v>-1.303466914507027E-3</c:v>
                </c:pt>
                <c:pt idx="795">
                  <c:v>-1.3044589093550475E-3</c:v>
                </c:pt>
                <c:pt idx="796">
                  <c:v>-1.305450904203068E-3</c:v>
                </c:pt>
                <c:pt idx="797">
                  <c:v>-1.3059469016270782E-3</c:v>
                </c:pt>
                <c:pt idx="798">
                  <c:v>-1.3069388964750996E-3</c:v>
                </c:pt>
                <c:pt idx="799">
                  <c:v>-1.3074348938991098E-3</c:v>
                </c:pt>
                <c:pt idx="800">
                  <c:v>-1.30793089132312E-3</c:v>
                </c:pt>
                <c:pt idx="801">
                  <c:v>-1.3084268887471303E-3</c:v>
                </c:pt>
                <c:pt idx="802">
                  <c:v>-1.3089228861711405E-3</c:v>
                </c:pt>
                <c:pt idx="803">
                  <c:v>-1.3094188835951507E-3</c:v>
                </c:pt>
                <c:pt idx="804">
                  <c:v>-1.309914881019161E-3</c:v>
                </c:pt>
                <c:pt idx="805">
                  <c:v>-1.3104108784431721E-3</c:v>
                </c:pt>
                <c:pt idx="806">
                  <c:v>-1.3109068758671823E-3</c:v>
                </c:pt>
                <c:pt idx="807">
                  <c:v>-1.3114028732911925E-3</c:v>
                </c:pt>
                <c:pt idx="808">
                  <c:v>-1.312394868139213E-3</c:v>
                </c:pt>
                <c:pt idx="809">
                  <c:v>-1.3128908655632232E-3</c:v>
                </c:pt>
                <c:pt idx="810">
                  <c:v>-1.3133868629872335E-3</c:v>
                </c:pt>
                <c:pt idx="811">
                  <c:v>-1.3138828604112437E-3</c:v>
                </c:pt>
                <c:pt idx="812">
                  <c:v>-1.3143788578352548E-3</c:v>
                </c:pt>
                <c:pt idx="813">
                  <c:v>-1.314874855259265E-3</c:v>
                </c:pt>
                <c:pt idx="814">
                  <c:v>-1.3153708526832753E-3</c:v>
                </c:pt>
                <c:pt idx="815">
                  <c:v>-1.3158668501072855E-3</c:v>
                </c:pt>
                <c:pt idx="816">
                  <c:v>-1.3163628475312958E-3</c:v>
                </c:pt>
                <c:pt idx="817">
                  <c:v>-1.316858844955306E-3</c:v>
                </c:pt>
                <c:pt idx="818">
                  <c:v>-1.3173548423793162E-3</c:v>
                </c:pt>
                <c:pt idx="819">
                  <c:v>-1.3178508398033265E-3</c:v>
                </c:pt>
                <c:pt idx="820">
                  <c:v>-1.3183468372273376E-3</c:v>
                </c:pt>
                <c:pt idx="821">
                  <c:v>-1.3188428346513478E-3</c:v>
                </c:pt>
                <c:pt idx="822">
                  <c:v>-1.319338832075358E-3</c:v>
                </c:pt>
                <c:pt idx="823">
                  <c:v>-1.3198348294993683E-3</c:v>
                </c:pt>
                <c:pt idx="824">
                  <c:v>-1.3203308269233785E-3</c:v>
                </c:pt>
                <c:pt idx="825">
                  <c:v>-1.3208268243473887E-3</c:v>
                </c:pt>
                <c:pt idx="826">
                  <c:v>-1.321322821771399E-3</c:v>
                </c:pt>
                <c:pt idx="827">
                  <c:v>-1.3228108140434305E-3</c:v>
                </c:pt>
                <c:pt idx="828">
                  <c:v>-1.3233068114674408E-3</c:v>
                </c:pt>
                <c:pt idx="829">
                  <c:v>-1.323802808891451E-3</c:v>
                </c:pt>
                <c:pt idx="830">
                  <c:v>-1.3242988063154612E-3</c:v>
                </c:pt>
                <c:pt idx="831">
                  <c:v>-1.3247948037394715E-3</c:v>
                </c:pt>
                <c:pt idx="832">
                  <c:v>-1.3252908011634817E-3</c:v>
                </c:pt>
                <c:pt idx="833">
                  <c:v>-1.3257867985874919E-3</c:v>
                </c:pt>
                <c:pt idx="834">
                  <c:v>-1.3262827960115022E-3</c:v>
                </c:pt>
                <c:pt idx="835">
                  <c:v>-1.3267787934355133E-3</c:v>
                </c:pt>
                <c:pt idx="836">
                  <c:v>-1.3272747908595235E-3</c:v>
                </c:pt>
                <c:pt idx="837">
                  <c:v>-1.3277707882835338E-3</c:v>
                </c:pt>
                <c:pt idx="838">
                  <c:v>-1.328266785707544E-3</c:v>
                </c:pt>
                <c:pt idx="839">
                  <c:v>-1.3287627831315542E-3</c:v>
                </c:pt>
                <c:pt idx="840">
                  <c:v>-1.3292587805555645E-3</c:v>
                </c:pt>
                <c:pt idx="841">
                  <c:v>-1.3297547779795747E-3</c:v>
                </c:pt>
                <c:pt idx="842">
                  <c:v>-1.3302507754035849E-3</c:v>
                </c:pt>
                <c:pt idx="843">
                  <c:v>-1.330746772827596E-3</c:v>
                </c:pt>
                <c:pt idx="844">
                  <c:v>-1.3312427702516063E-3</c:v>
                </c:pt>
                <c:pt idx="845">
                  <c:v>-1.3317387676756165E-3</c:v>
                </c:pt>
                <c:pt idx="846">
                  <c:v>-1.3322347650996267E-3</c:v>
                </c:pt>
                <c:pt idx="847">
                  <c:v>-1.332730762523637E-3</c:v>
                </c:pt>
                <c:pt idx="848">
                  <c:v>-1.3332267599476472E-3</c:v>
                </c:pt>
                <c:pt idx="849">
                  <c:v>-1.3337227573716574E-3</c:v>
                </c:pt>
                <c:pt idx="850">
                  <c:v>-1.3342187547956677E-3</c:v>
                </c:pt>
                <c:pt idx="851">
                  <c:v>-1.335210749643689E-3</c:v>
                </c:pt>
                <c:pt idx="852">
                  <c:v>-1.3357067470676992E-3</c:v>
                </c:pt>
                <c:pt idx="853">
                  <c:v>-1.3386827316117615E-3</c:v>
                </c:pt>
                <c:pt idx="854">
                  <c:v>-1.3391787290357718E-3</c:v>
                </c:pt>
                <c:pt idx="855">
                  <c:v>-1.339674726459782E-3</c:v>
                </c:pt>
                <c:pt idx="856">
                  <c:v>-1.3401707238837922E-3</c:v>
                </c:pt>
                <c:pt idx="857">
                  <c:v>-1.3406667213078025E-3</c:v>
                </c:pt>
                <c:pt idx="858">
                  <c:v>-1.3411627187318127E-3</c:v>
                </c:pt>
                <c:pt idx="859">
                  <c:v>-1.3416587161558229E-3</c:v>
                </c:pt>
                <c:pt idx="860">
                  <c:v>-1.3421547135798332E-3</c:v>
                </c:pt>
                <c:pt idx="861">
                  <c:v>-1.3426507110038443E-3</c:v>
                </c:pt>
                <c:pt idx="862">
                  <c:v>-1.3431467084278545E-3</c:v>
                </c:pt>
                <c:pt idx="863">
                  <c:v>-1.3436427058518647E-3</c:v>
                </c:pt>
                <c:pt idx="864">
                  <c:v>-1.344138703275875E-3</c:v>
                </c:pt>
                <c:pt idx="865">
                  <c:v>-1.3446347006998852E-3</c:v>
                </c:pt>
                <c:pt idx="866">
                  <c:v>-1.3451306981238954E-3</c:v>
                </c:pt>
                <c:pt idx="867">
                  <c:v>-1.3456266955479057E-3</c:v>
                </c:pt>
                <c:pt idx="868">
                  <c:v>-1.3461226929719159E-3</c:v>
                </c:pt>
                <c:pt idx="869">
                  <c:v>-1.346618690395927E-3</c:v>
                </c:pt>
                <c:pt idx="870">
                  <c:v>-1.3476106852439475E-3</c:v>
                </c:pt>
                <c:pt idx="871">
                  <c:v>-1.3481066826679577E-3</c:v>
                </c:pt>
                <c:pt idx="872">
                  <c:v>-1.3486026800919679E-3</c:v>
                </c:pt>
                <c:pt idx="873">
                  <c:v>-1.3490986775159782E-3</c:v>
                </c:pt>
                <c:pt idx="874">
                  <c:v>-1.3495946749399884E-3</c:v>
                </c:pt>
                <c:pt idx="875">
                  <c:v>-1.3500906723639986E-3</c:v>
                </c:pt>
                <c:pt idx="876">
                  <c:v>-1.3505866697880098E-3</c:v>
                </c:pt>
                <c:pt idx="877">
                  <c:v>-1.35108266721202E-3</c:v>
                </c:pt>
                <c:pt idx="878">
                  <c:v>-1.3515786646360302E-3</c:v>
                </c:pt>
                <c:pt idx="879">
                  <c:v>-1.3520746620600405E-3</c:v>
                </c:pt>
                <c:pt idx="880">
                  <c:v>-1.3525706594840507E-3</c:v>
                </c:pt>
                <c:pt idx="881">
                  <c:v>-1.3530666569080609E-3</c:v>
                </c:pt>
                <c:pt idx="882">
                  <c:v>-1.3535626543320712E-3</c:v>
                </c:pt>
                <c:pt idx="883">
                  <c:v>-1.3540586517560814E-3</c:v>
                </c:pt>
                <c:pt idx="884">
                  <c:v>-1.3704265667484226E-3</c:v>
                </c:pt>
                <c:pt idx="885">
                  <c:v>-1.3872904791647749E-3</c:v>
                </c:pt>
                <c:pt idx="886">
                  <c:v>-1.3877864765887852E-3</c:v>
                </c:pt>
                <c:pt idx="887">
                  <c:v>-1.4569781172382281E-3</c:v>
                </c:pt>
                <c:pt idx="888">
                  <c:v>-1.5291457424317324E-3</c:v>
                </c:pt>
                <c:pt idx="889">
                  <c:v>-1.5465056522720941E-3</c:v>
                </c:pt>
                <c:pt idx="890">
                  <c:v>-1.605529345729325E-3</c:v>
                </c:pt>
                <c:pt idx="891">
                  <c:v>-1.6139613019375007E-3</c:v>
                </c:pt>
                <c:pt idx="892">
                  <c:v>-1.6211532645856504E-3</c:v>
                </c:pt>
                <c:pt idx="893">
                  <c:v>-1.6382651757140074E-3</c:v>
                </c:pt>
                <c:pt idx="894">
                  <c:v>-1.6412411602580697E-3</c:v>
                </c:pt>
                <c:pt idx="895">
                  <c:v>-1.6960488756112124E-3</c:v>
                </c:pt>
                <c:pt idx="896">
                  <c:v>-1.7047288305313936E-3</c:v>
                </c:pt>
                <c:pt idx="897">
                  <c:v>-1.782600426101017E-3</c:v>
                </c:pt>
                <c:pt idx="898">
                  <c:v>-1.7835924209490374E-3</c:v>
                </c:pt>
                <c:pt idx="899">
                  <c:v>-1.796488353973307E-3</c:v>
                </c:pt>
                <c:pt idx="900">
                  <c:v>-1.8560080448545473E-3</c:v>
                </c:pt>
                <c:pt idx="901">
                  <c:v>-1.882791905751106E-3</c:v>
                </c:pt>
                <c:pt idx="902">
                  <c:v>-1.891719859383292E-3</c:v>
                </c:pt>
                <c:pt idx="903">
                  <c:v>-1.9423115966323472E-3</c:v>
                </c:pt>
                <c:pt idx="904">
                  <c:v>-1.9661194729848437E-3</c:v>
                </c:pt>
                <c:pt idx="905">
                  <c:v>-2.0305991381061881E-3</c:v>
                </c:pt>
                <c:pt idx="906">
                  <c:v>-2.0499430376425916E-3</c:v>
                </c:pt>
                <c:pt idx="907">
                  <c:v>-2.066806950058943E-3</c:v>
                </c:pt>
                <c:pt idx="908">
                  <c:v>-2.1278146332122149E-3</c:v>
                </c:pt>
                <c:pt idx="909">
                  <c:v>-2.1288066280602353E-3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6F-42E8-B3A0-376AA09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1488"/>
        <c:axId val="1"/>
      </c:scatterChart>
      <c:valAx>
        <c:axId val="725421488"/>
        <c:scaling>
          <c:orientation val="minMax"/>
          <c:min val="5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94162762364983"/>
              <c:y val="0.85373134328358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.0000000000000001E-3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074929886100688E-2"/>
              <c:y val="0.379104477611940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10624606503625"/>
          <c:y val="0.92537313432835822"/>
          <c:w val="0.63707263227610567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877</xdr:row>
      <xdr:rowOff>47625</xdr:rowOff>
    </xdr:from>
    <xdr:to>
      <xdr:col>28</xdr:col>
      <xdr:colOff>352425</xdr:colOff>
      <xdr:row>897</xdr:row>
      <xdr:rowOff>47625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2B7222B7-6F41-3DD3-6EAA-BD9091E76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16</xdr:col>
      <xdr:colOff>161925</xdr:colOff>
      <xdr:row>18</xdr:row>
      <xdr:rowOff>114300</xdr:rowOff>
    </xdr:to>
    <xdr:graphicFrame macro="">
      <xdr:nvGraphicFramePr>
        <xdr:cNvPr id="1039" name="Chart 2">
          <a:extLst>
            <a:ext uri="{FF2B5EF4-FFF2-40B4-BE49-F238E27FC236}">
              <a16:creationId xmlns:a16="http://schemas.microsoft.com/office/drawing/2014/main" id="{657127A6-DA6B-60D4-0950-2D6C79276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85725</xdr:colOff>
      <xdr:row>0</xdr:row>
      <xdr:rowOff>0</xdr:rowOff>
    </xdr:from>
    <xdr:to>
      <xdr:col>33</xdr:col>
      <xdr:colOff>361950</xdr:colOff>
      <xdr:row>19</xdr:row>
      <xdr:rowOff>9525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8BF85C8C-6035-2DFD-179A-75BDD4012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19050</xdr:colOff>
      <xdr:row>18</xdr:row>
      <xdr:rowOff>123825</xdr:rowOff>
    </xdr:to>
    <xdr:graphicFrame macro="">
      <xdr:nvGraphicFramePr>
        <xdr:cNvPr id="1041" name="Chart 5">
          <a:extLst>
            <a:ext uri="{FF2B5EF4-FFF2-40B4-BE49-F238E27FC236}">
              <a16:creationId xmlns:a16="http://schemas.microsoft.com/office/drawing/2014/main" id="{A2642A08-D26E-A4EF-244F-4A4FF2FF6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8" TargetMode="External"/><Relationship Id="rId18" Type="http://schemas.openxmlformats.org/officeDocument/2006/relationships/hyperlink" Target="http://www.bav-astro.de/sfs/BAVM_link.php?BAVMnr=12" TargetMode="External"/><Relationship Id="rId26" Type="http://schemas.openxmlformats.org/officeDocument/2006/relationships/hyperlink" Target="http://www.konkoly.hu/cgi-bin/IBVS?114" TargetMode="External"/><Relationship Id="rId39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bav-astro.de/sfs/BAVM_link.php?BAVMnr=15" TargetMode="External"/><Relationship Id="rId34" Type="http://schemas.openxmlformats.org/officeDocument/2006/relationships/hyperlink" Target="http://www.konkoly.hu/cgi-bin/IBVS?154" TargetMode="External"/><Relationship Id="rId42" Type="http://schemas.openxmlformats.org/officeDocument/2006/relationships/hyperlink" Target="http://www.konkoly.hu/cgi-bin/IBVS?456" TargetMode="External"/><Relationship Id="rId47" Type="http://schemas.openxmlformats.org/officeDocument/2006/relationships/hyperlink" Target="http://www.konkoly.hu/cgi-bin/IBVS?937" TargetMode="External"/><Relationship Id="rId50" Type="http://schemas.openxmlformats.org/officeDocument/2006/relationships/hyperlink" Target="http://www.konkoly.hu/cgi-bin/IBVS?1502" TargetMode="External"/><Relationship Id="rId55" Type="http://schemas.openxmlformats.org/officeDocument/2006/relationships/hyperlink" Target="http://www.bav-astro.de/sfs/BAVM_link.php?BAVMnr=46" TargetMode="External"/><Relationship Id="rId63" Type="http://schemas.openxmlformats.org/officeDocument/2006/relationships/hyperlink" Target="http://www.bav-astro.de/sfs/BAVM_link.php?BAVMnr=122" TargetMode="External"/><Relationship Id="rId68" Type="http://schemas.openxmlformats.org/officeDocument/2006/relationships/hyperlink" Target="http://www.bav-astro.de/sfs/BAVM_link.php?BAVMnr=143" TargetMode="External"/><Relationship Id="rId76" Type="http://schemas.openxmlformats.org/officeDocument/2006/relationships/hyperlink" Target="http://www.bav-astro.de/sfs/BAVM_link.php?BAVMnr=174" TargetMode="External"/><Relationship Id="rId84" Type="http://schemas.openxmlformats.org/officeDocument/2006/relationships/hyperlink" Target="http://www.konkoly.hu/cgi-bin/IBVS?5933" TargetMode="External"/><Relationship Id="rId89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bav-astro.de/sfs/BAVM_link.php?BAVMnr=158" TargetMode="External"/><Relationship Id="rId92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bav-astro.de/sfs/BAVM_link.php?BAVMnr=12" TargetMode="External"/><Relationship Id="rId29" Type="http://schemas.openxmlformats.org/officeDocument/2006/relationships/hyperlink" Target="http://www.bav-astro.de/sfs/BAVM_link.php?BAVMnr=18" TargetMode="External"/><Relationship Id="rId11" Type="http://schemas.openxmlformats.org/officeDocument/2006/relationships/hyperlink" Target="http://www.bav-astro.de/sfs/BAVM_link.php?BAVMnr=8" TargetMode="External"/><Relationship Id="rId24" Type="http://schemas.openxmlformats.org/officeDocument/2006/relationships/hyperlink" Target="http://www.konkoly.hu/cgi-bin/IBVS?114" TargetMode="External"/><Relationship Id="rId32" Type="http://schemas.openxmlformats.org/officeDocument/2006/relationships/hyperlink" Target="http://www.konkoly.hu/cgi-bin/IBVS?154" TargetMode="External"/><Relationship Id="rId37" Type="http://schemas.openxmlformats.org/officeDocument/2006/relationships/hyperlink" Target="http://www.bav-astro.de/sfs/BAVM_link.php?BAVMnr=23" TargetMode="External"/><Relationship Id="rId40" Type="http://schemas.openxmlformats.org/officeDocument/2006/relationships/hyperlink" Target="http://www.bav-astro.de/sfs/BAVM_link.php?BAVMnr=23" TargetMode="External"/><Relationship Id="rId45" Type="http://schemas.openxmlformats.org/officeDocument/2006/relationships/hyperlink" Target="http://www.bav-astro.de/sfs/BAVM_link.php?BAVMnr=25" TargetMode="External"/><Relationship Id="rId53" Type="http://schemas.openxmlformats.org/officeDocument/2006/relationships/hyperlink" Target="http://www.bav-astro.de/sfs/BAVM_link.php?BAVMnr=43" TargetMode="External"/><Relationship Id="rId58" Type="http://schemas.openxmlformats.org/officeDocument/2006/relationships/hyperlink" Target="http://www.bav-astro.de/sfs/BAVM_link.php?BAVMnr=50" TargetMode="External"/><Relationship Id="rId66" Type="http://schemas.openxmlformats.org/officeDocument/2006/relationships/hyperlink" Target="http://www.bav-astro.de/sfs/BAVM_link.php?BAVMnr=131" TargetMode="External"/><Relationship Id="rId74" Type="http://schemas.openxmlformats.org/officeDocument/2006/relationships/hyperlink" Target="http://www.konkoly.hu/cgi-bin/IBVS?5694" TargetMode="External"/><Relationship Id="rId79" Type="http://schemas.openxmlformats.org/officeDocument/2006/relationships/hyperlink" Target="http://www.bav-astro.de/sfs/BAVM_link.php?BAVMnr=178" TargetMode="External"/><Relationship Id="rId87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bav-astro.de/sfs/BAVM_link.php?BAVMnr=8" TargetMode="External"/><Relationship Id="rId61" Type="http://schemas.openxmlformats.org/officeDocument/2006/relationships/hyperlink" Target="http://www.konkoly.hu/cgi-bin/IBVS?4887" TargetMode="External"/><Relationship Id="rId82" Type="http://schemas.openxmlformats.org/officeDocument/2006/relationships/hyperlink" Target="http://www.konkoly.hu/cgi-bin/IBVS?5933" TargetMode="External"/><Relationship Id="rId9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bav-astro.de/sfs/BAVM_link.php?BAVMnr=13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konkoly.hu/cgi-bin/IBVS?111" TargetMode="External"/><Relationship Id="rId27" Type="http://schemas.openxmlformats.org/officeDocument/2006/relationships/hyperlink" Target="http://www.bav-astro.de/sfs/BAVM_link.php?BAVMnr=18" TargetMode="External"/><Relationship Id="rId30" Type="http://schemas.openxmlformats.org/officeDocument/2006/relationships/hyperlink" Target="http://www.konkoly.hu/cgi-bin/IBVS?119" TargetMode="External"/><Relationship Id="rId35" Type="http://schemas.openxmlformats.org/officeDocument/2006/relationships/hyperlink" Target="http://www.konkoly.hu/cgi-bin/IBVS?154" TargetMode="External"/><Relationship Id="rId43" Type="http://schemas.openxmlformats.org/officeDocument/2006/relationships/hyperlink" Target="http://www.konkoly.hu/cgi-bin/IBVS?456" TargetMode="External"/><Relationship Id="rId48" Type="http://schemas.openxmlformats.org/officeDocument/2006/relationships/hyperlink" Target="http://www.konkoly.hu/cgi-bin/IBVS?1053" TargetMode="External"/><Relationship Id="rId56" Type="http://schemas.openxmlformats.org/officeDocument/2006/relationships/hyperlink" Target="http://www.konkoly.hu/cgi-bin/IBVS?3355" TargetMode="External"/><Relationship Id="rId64" Type="http://schemas.openxmlformats.org/officeDocument/2006/relationships/hyperlink" Target="http://www.bav-astro.de/sfs/BAVM_link.php?BAVMnr=128" TargetMode="External"/><Relationship Id="rId69" Type="http://schemas.openxmlformats.org/officeDocument/2006/relationships/hyperlink" Target="http://www.konkoly.hu/cgi-bin/IBVS?5251" TargetMode="External"/><Relationship Id="rId77" Type="http://schemas.openxmlformats.org/officeDocument/2006/relationships/hyperlink" Target="http://www.konkoly.hu/cgi-bin/IBVS?5636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2545" TargetMode="External"/><Relationship Id="rId72" Type="http://schemas.openxmlformats.org/officeDocument/2006/relationships/hyperlink" Target="http://www.bav-astro.de/sfs/BAVM_link.php?BAVMnr=171" TargetMode="External"/><Relationship Id="rId80" Type="http://schemas.openxmlformats.org/officeDocument/2006/relationships/hyperlink" Target="http://www.bav-astro.de/sfs/BAVM_link.php?BAVMnr=178" TargetMode="External"/><Relationship Id="rId85" Type="http://schemas.openxmlformats.org/officeDocument/2006/relationships/hyperlink" Target="http://www.bav-astro.de/sfs/BAVM_link.php?BAVMnr=203" TargetMode="External"/><Relationship Id="rId9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8" TargetMode="External"/><Relationship Id="rId17" Type="http://schemas.openxmlformats.org/officeDocument/2006/relationships/hyperlink" Target="http://www.bav-astro.de/sfs/BAVM_link.php?BAVMnr=12" TargetMode="External"/><Relationship Id="rId25" Type="http://schemas.openxmlformats.org/officeDocument/2006/relationships/hyperlink" Target="http://www.konkoly.hu/cgi-bin/IBVS?114" TargetMode="External"/><Relationship Id="rId33" Type="http://schemas.openxmlformats.org/officeDocument/2006/relationships/hyperlink" Target="http://www.konkoly.hu/cgi-bin/IBVS?154" TargetMode="External"/><Relationship Id="rId38" Type="http://schemas.openxmlformats.org/officeDocument/2006/relationships/hyperlink" Target="http://www.bav-astro.de/sfs/BAVM_link.php?BAVMnr=23" TargetMode="External"/><Relationship Id="rId46" Type="http://schemas.openxmlformats.org/officeDocument/2006/relationships/hyperlink" Target="http://www.bav-astro.de/sfs/BAVM_link.php?BAVMnr=25" TargetMode="External"/><Relationship Id="rId59" Type="http://schemas.openxmlformats.org/officeDocument/2006/relationships/hyperlink" Target="http://www.bav-astro.de/sfs/BAVM_link.php?BAVMnr=52" TargetMode="External"/><Relationship Id="rId67" Type="http://schemas.openxmlformats.org/officeDocument/2006/relationships/hyperlink" Target="http://www.konkoly.hu/cgi-bin/IBVS?4840" TargetMode="External"/><Relationship Id="rId20" Type="http://schemas.openxmlformats.org/officeDocument/2006/relationships/hyperlink" Target="http://www.bav-astro.de/sfs/BAVM_link.php?BAVMnr=15" TargetMode="External"/><Relationship Id="rId41" Type="http://schemas.openxmlformats.org/officeDocument/2006/relationships/hyperlink" Target="http://www.konkoly.hu/cgi-bin/IBVS?247" TargetMode="External"/><Relationship Id="rId54" Type="http://schemas.openxmlformats.org/officeDocument/2006/relationships/hyperlink" Target="http://www.bav-astro.de/sfs/BAVM_link.php?BAVMnr=43" TargetMode="External"/><Relationship Id="rId62" Type="http://schemas.openxmlformats.org/officeDocument/2006/relationships/hyperlink" Target="http://www.bav-astro.de/sfs/BAVM_link.php?BAVMnr=113" TargetMode="External"/><Relationship Id="rId70" Type="http://schemas.openxmlformats.org/officeDocument/2006/relationships/hyperlink" Target="http://www.bav-astro.de/sfs/BAVM_link.php?BAVMnr=154" TargetMode="External"/><Relationship Id="rId75" Type="http://schemas.openxmlformats.org/officeDocument/2006/relationships/hyperlink" Target="http://www.bav-astro.de/sfs/BAVM_link.php?BAVMnr=173" TargetMode="External"/><Relationship Id="rId83" Type="http://schemas.openxmlformats.org/officeDocument/2006/relationships/hyperlink" Target="http://www.konkoly.hu/cgi-bin/IBVS?5933" TargetMode="External"/><Relationship Id="rId88" Type="http://schemas.openxmlformats.org/officeDocument/2006/relationships/hyperlink" Target="http://www.aavso.org/sites/default/files/jaavso/v36n2/186.pdf" TargetMode="External"/><Relationship Id="rId91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8" TargetMode="External"/><Relationship Id="rId28" Type="http://schemas.openxmlformats.org/officeDocument/2006/relationships/hyperlink" Target="http://www.konkoly.hu/cgi-bin/IBVS?114" TargetMode="External"/><Relationship Id="rId36" Type="http://schemas.openxmlformats.org/officeDocument/2006/relationships/hyperlink" Target="http://www.konkoly.hu/cgi-bin/IBVS?154" TargetMode="External"/><Relationship Id="rId49" Type="http://schemas.openxmlformats.org/officeDocument/2006/relationships/hyperlink" Target="http://www.konkoly.hu/cgi-bin/IBVS?1350" TargetMode="External"/><Relationship Id="rId57" Type="http://schemas.openxmlformats.org/officeDocument/2006/relationships/hyperlink" Target="http://www.bav-astro.de/sfs/BAVM_link.php?BAVMnr=50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konkoly.hu/cgi-bin/IBVS?154" TargetMode="External"/><Relationship Id="rId44" Type="http://schemas.openxmlformats.org/officeDocument/2006/relationships/hyperlink" Target="http://www.bav-astro.de/sfs/BAVM_link.php?BAVMnr=25" TargetMode="External"/><Relationship Id="rId52" Type="http://schemas.openxmlformats.org/officeDocument/2006/relationships/hyperlink" Target="http://www.konkoly.hu/cgi-bin/IBVS?2545" TargetMode="External"/><Relationship Id="rId60" Type="http://schemas.openxmlformats.org/officeDocument/2006/relationships/hyperlink" Target="http://www.bav-astro.de/sfs/BAVM_link.php?BAVMnr=62" TargetMode="External"/><Relationship Id="rId65" Type="http://schemas.openxmlformats.org/officeDocument/2006/relationships/hyperlink" Target="http://www.konkoly.hu/cgi-bin/IBVS?4840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636" TargetMode="External"/><Relationship Id="rId81" Type="http://schemas.openxmlformats.org/officeDocument/2006/relationships/hyperlink" Target="http://www.konkoly.hu/cgi-bin/IBVS?5741" TargetMode="External"/><Relationship Id="rId86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1074"/>
  <sheetViews>
    <sheetView tabSelected="1" workbookViewId="0">
      <pane xSplit="12" ySplit="22" topLeftCell="M916" activePane="bottomRight" state="frozen"/>
      <selection pane="topRight" activeCell="M1" sqref="M1"/>
      <selection pane="bottomLeft" activeCell="A23" sqref="A23"/>
      <selection pane="bottomRight" activeCell="F11" sqref="F11"/>
    </sheetView>
  </sheetViews>
  <sheetFormatPr defaultRowHeight="12.75" x14ac:dyDescent="0.2"/>
  <cols>
    <col min="1" max="1" width="18.5703125" style="1" customWidth="1"/>
    <col min="2" max="2" width="5.7109375" style="1" customWidth="1"/>
    <col min="3" max="4" width="12.140625" style="24" customWidth="1"/>
    <col min="5" max="5" width="9.85546875" style="1" customWidth="1"/>
    <col min="6" max="6" width="16.85546875" style="1" customWidth="1"/>
    <col min="7" max="7" width="9.5703125" style="1" customWidth="1"/>
    <col min="8" max="11" width="9.140625" style="1"/>
    <col min="12" max="14" width="8.42578125" style="1" customWidth="1"/>
    <col min="15" max="16" width="9.140625" style="1"/>
    <col min="17" max="17" width="9.85546875" style="1" customWidth="1"/>
    <col min="18" max="16384" width="9.140625" style="1"/>
  </cols>
  <sheetData>
    <row r="1" spans="1:7" ht="20.25" x14ac:dyDescent="0.3">
      <c r="A1" s="23" t="s">
        <v>285</v>
      </c>
    </row>
    <row r="2" spans="1:7" x14ac:dyDescent="0.2">
      <c r="A2" s="9" t="s">
        <v>183</v>
      </c>
      <c r="B2" s="1" t="s">
        <v>286</v>
      </c>
    </row>
    <row r="3" spans="1:7" ht="13.5" thickBot="1" x14ac:dyDescent="0.25">
      <c r="A3" s="9"/>
      <c r="C3" s="24" t="s">
        <v>218</v>
      </c>
      <c r="D3" s="63"/>
      <c r="E3" s="8"/>
    </row>
    <row r="4" spans="1:7" ht="13.5" thickBot="1" x14ac:dyDescent="0.25">
      <c r="A4" s="10" t="s">
        <v>184</v>
      </c>
      <c r="B4" s="6"/>
      <c r="C4" s="64">
        <v>38221.552499999998</v>
      </c>
      <c r="D4" s="65">
        <v>2.1781543999999999</v>
      </c>
      <c r="F4" s="7"/>
    </row>
    <row r="5" spans="1:7" x14ac:dyDescent="0.2">
      <c r="A5" s="30" t="s">
        <v>290</v>
      </c>
      <c r="B5" s="9"/>
      <c r="C5" s="114">
        <v>-9.5</v>
      </c>
      <c r="D5" s="46" t="s">
        <v>291</v>
      </c>
      <c r="E5" s="2"/>
    </row>
    <row r="6" spans="1:7" x14ac:dyDescent="0.2">
      <c r="A6" s="10" t="s">
        <v>185</v>
      </c>
    </row>
    <row r="7" spans="1:7" x14ac:dyDescent="0.2">
      <c r="A7" s="9" t="s">
        <v>167</v>
      </c>
      <c r="C7" s="24">
        <v>38221.552499999998</v>
      </c>
    </row>
    <row r="8" spans="1:7" x14ac:dyDescent="0.2">
      <c r="A8" s="9" t="s">
        <v>179</v>
      </c>
      <c r="C8" s="24">
        <v>2.1781543999999999</v>
      </c>
    </row>
    <row r="9" spans="1:7" x14ac:dyDescent="0.2">
      <c r="A9" s="41" t="s">
        <v>300</v>
      </c>
      <c r="B9" s="42">
        <v>315</v>
      </c>
      <c r="C9" s="40" t="str">
        <f>"F"&amp;B9</f>
        <v>F315</v>
      </c>
      <c r="D9" s="66" t="str">
        <f>"G"&amp;B9</f>
        <v>G315</v>
      </c>
      <c r="F9" s="9"/>
      <c r="G9" s="9"/>
    </row>
    <row r="10" spans="1:7" ht="13.5" thickBot="1" x14ac:dyDescent="0.25">
      <c r="A10" s="9"/>
      <c r="B10" s="9"/>
      <c r="C10" s="67" t="s">
        <v>190</v>
      </c>
      <c r="D10" s="67" t="s">
        <v>191</v>
      </c>
      <c r="E10" s="9"/>
      <c r="F10" s="9"/>
      <c r="G10" s="9"/>
    </row>
    <row r="11" spans="1:7" x14ac:dyDescent="0.2">
      <c r="A11" s="9" t="s">
        <v>186</v>
      </c>
      <c r="B11" s="9"/>
      <c r="C11" s="66">
        <f ca="1">INTERCEPT(INDIRECT($D$9):G987,INDIRECT($C$9):F987)</f>
        <v>2.7830558619141793E-3</v>
      </c>
      <c r="D11" s="46"/>
      <c r="E11" s="9"/>
    </row>
    <row r="12" spans="1:7" x14ac:dyDescent="0.2">
      <c r="A12" s="9" t="s">
        <v>187</v>
      </c>
      <c r="B12" s="9"/>
      <c r="C12" s="66">
        <f ca="1">SLOPE(INDIRECT($D$9):G987,INDIRECT($C$9):F987)</f>
        <v>-4.9599742401034182E-7</v>
      </c>
      <c r="D12" s="46"/>
      <c r="E12" s="9"/>
      <c r="F12" s="9"/>
      <c r="G12" s="9"/>
    </row>
    <row r="13" spans="1:7" x14ac:dyDescent="0.2">
      <c r="A13" s="9" t="s">
        <v>188</v>
      </c>
      <c r="B13" s="9"/>
      <c r="C13" s="46" t="s">
        <v>292</v>
      </c>
      <c r="F13" s="9"/>
      <c r="G13" s="9"/>
    </row>
    <row r="14" spans="1:7" x14ac:dyDescent="0.2">
      <c r="A14" s="9"/>
      <c r="B14" s="9"/>
      <c r="C14" s="46"/>
      <c r="F14" s="9"/>
      <c r="G14" s="9"/>
    </row>
    <row r="15" spans="1:7" x14ac:dyDescent="0.2">
      <c r="A15" s="11" t="s">
        <v>189</v>
      </c>
      <c r="B15" s="9"/>
      <c r="C15" s="66">
        <f ca="1">(C7+C11)+(C8+C12)*INT(MAX(F21:F3528))</f>
        <v>59791.813394393364</v>
      </c>
      <c r="E15" s="22" t="s">
        <v>298</v>
      </c>
      <c r="F15" s="31">
        <v>1</v>
      </c>
      <c r="G15" s="9"/>
    </row>
    <row r="16" spans="1:7" x14ac:dyDescent="0.2">
      <c r="A16" s="10" t="s">
        <v>177</v>
      </c>
      <c r="B16" s="9"/>
      <c r="C16" s="68">
        <f ca="1">+C8+C12</f>
        <v>2.1781539040025759</v>
      </c>
      <c r="E16" s="22" t="s">
        <v>293</v>
      </c>
      <c r="F16" s="32">
        <f ca="1">NOW()+15018.5+$C$5/24</f>
        <v>59963.698564120365</v>
      </c>
      <c r="G16" s="9"/>
    </row>
    <row r="17" spans="1:22" ht="13.5" thickBot="1" x14ac:dyDescent="0.25">
      <c r="A17" s="22" t="s">
        <v>284</v>
      </c>
      <c r="B17" s="9"/>
      <c r="C17" s="107">
        <f>COUNT(C21:C2186)</f>
        <v>910</v>
      </c>
      <c r="E17" s="22" t="s">
        <v>299</v>
      </c>
      <c r="F17" s="32">
        <f ca="1">ROUND(2*(F16-$C$7)/$C$8,0)/2+F15</f>
        <v>9983</v>
      </c>
      <c r="G17" s="9"/>
    </row>
    <row r="18" spans="1:22" ht="14.25" thickTop="1" thickBot="1" x14ac:dyDescent="0.25">
      <c r="A18" s="10" t="s">
        <v>176</v>
      </c>
      <c r="B18" s="9"/>
      <c r="C18" s="69">
        <f ca="1">+C15</f>
        <v>59791.813394393364</v>
      </c>
      <c r="D18" s="70">
        <f ca="1">+C16</f>
        <v>2.1781539040025759</v>
      </c>
      <c r="E18" s="22" t="s">
        <v>294</v>
      </c>
      <c r="F18" s="39">
        <f ca="1">ROUND(2*(F16-$C$15)/$C$16,0)/2+F15</f>
        <v>80</v>
      </c>
      <c r="G18" s="9"/>
    </row>
    <row r="19" spans="1:22" ht="13.5" thickTop="1" x14ac:dyDescent="0.2">
      <c r="E19" s="22" t="s">
        <v>295</v>
      </c>
      <c r="F19" s="33">
        <f ca="1">+$C$15+$C$16*F18-15018.5-$C$5/24</f>
        <v>44947.961540046905</v>
      </c>
      <c r="G19" s="9"/>
      <c r="U19" s="8"/>
    </row>
    <row r="20" spans="1:22" ht="13.5" thickBot="1" x14ac:dyDescent="0.25">
      <c r="A20" s="3" t="s">
        <v>180</v>
      </c>
      <c r="B20" s="13" t="s">
        <v>182</v>
      </c>
      <c r="C20" s="71" t="s">
        <v>181</v>
      </c>
      <c r="D20" s="71" t="s">
        <v>192</v>
      </c>
      <c r="E20" s="13" t="s">
        <v>175</v>
      </c>
      <c r="F20" s="13" t="s">
        <v>174</v>
      </c>
      <c r="G20" s="13" t="s">
        <v>178</v>
      </c>
      <c r="H20" s="14" t="s">
        <v>322</v>
      </c>
      <c r="I20" s="14" t="s">
        <v>304</v>
      </c>
      <c r="J20" s="14" t="s">
        <v>319</v>
      </c>
      <c r="K20" s="14" t="s">
        <v>317</v>
      </c>
      <c r="L20" s="14" t="s">
        <v>1062</v>
      </c>
      <c r="M20" s="14" t="s">
        <v>1063</v>
      </c>
      <c r="N20" s="14" t="s">
        <v>1064</v>
      </c>
      <c r="O20" s="14" t="s">
        <v>219</v>
      </c>
      <c r="P20" s="13" t="s">
        <v>220</v>
      </c>
      <c r="Q20" s="13" t="s">
        <v>166</v>
      </c>
      <c r="T20" s="6"/>
      <c r="U20" s="62" t="s">
        <v>164</v>
      </c>
      <c r="V20" s="7"/>
    </row>
    <row r="21" spans="1:22" x14ac:dyDescent="0.2">
      <c r="A21" s="73" t="s">
        <v>333</v>
      </c>
      <c r="B21" s="78" t="s">
        <v>271</v>
      </c>
      <c r="C21" s="81">
        <v>27668.382000000001</v>
      </c>
      <c r="D21" s="83"/>
      <c r="E21" s="2">
        <f>(C21-C$7)/C$8</f>
        <v>-4845.0057075843642</v>
      </c>
      <c r="F21" s="2">
        <f>ROUND(2*E21,0)/2</f>
        <v>-4845</v>
      </c>
      <c r="G21" s="2">
        <f>C21-(C$7+C$8*F21)</f>
        <v>-1.2431999999535037E-2</v>
      </c>
      <c r="H21" s="2">
        <f>G21</f>
        <v>-1.2431999999535037E-2</v>
      </c>
      <c r="I21" s="2"/>
      <c r="J21" s="2"/>
      <c r="K21" s="2"/>
      <c r="L21" s="2"/>
      <c r="M21" s="2"/>
      <c r="O21" s="2">
        <f ca="1">+C$11+C$12*F21</f>
        <v>5.186163381244285E-3</v>
      </c>
      <c r="P21" s="2"/>
      <c r="Q21" s="4">
        <f>C21-15018.5</f>
        <v>12649.882000000001</v>
      </c>
      <c r="U21" s="2"/>
    </row>
    <row r="22" spans="1:22" x14ac:dyDescent="0.2">
      <c r="A22" s="59" t="s">
        <v>339</v>
      </c>
      <c r="B22" s="61" t="s">
        <v>271</v>
      </c>
      <c r="C22" s="60">
        <v>28034.327000000001</v>
      </c>
      <c r="E22" s="1">
        <f>(C22-C$7)/C$8</f>
        <v>-4676.9987931066762</v>
      </c>
      <c r="F22" s="1">
        <f>ROUND(2*E22,0)/2</f>
        <v>-4677</v>
      </c>
      <c r="G22" s="1">
        <f>C22-(C$7+C$8*F22)</f>
        <v>2.6288000044587534E-3</v>
      </c>
      <c r="H22" s="2">
        <f>G22</f>
        <v>2.6288000044587534E-3</v>
      </c>
      <c r="M22" s="2"/>
      <c r="O22" s="2">
        <f ca="1">+C$11+C$12*F22</f>
        <v>5.1028358140105482E-3</v>
      </c>
      <c r="Q22" s="5">
        <f>C22-15018.5</f>
        <v>13015.827000000001</v>
      </c>
    </row>
    <row r="23" spans="1:22" x14ac:dyDescent="0.2">
      <c r="A23" s="59" t="s">
        <v>341</v>
      </c>
      <c r="B23" s="61" t="s">
        <v>271</v>
      </c>
      <c r="C23" s="60">
        <v>28034.327000000001</v>
      </c>
      <c r="E23" s="1">
        <f>(C23-C$7)/C$8</f>
        <v>-4676.9987931066762</v>
      </c>
      <c r="F23" s="1">
        <f>ROUND(2*E23,0)/2</f>
        <v>-4677</v>
      </c>
      <c r="G23" s="1">
        <f>C23-(C$7+C$8*F23)</f>
        <v>2.6288000044587534E-3</v>
      </c>
      <c r="H23" s="2"/>
      <c r="I23" s="1">
        <f>G23</f>
        <v>2.6288000044587534E-3</v>
      </c>
      <c r="M23" s="2"/>
      <c r="O23" s="2">
        <f ca="1">+C$11+C$12*F23</f>
        <v>5.1028358140105482E-3</v>
      </c>
      <c r="Q23" s="5">
        <f>C23-15018.5</f>
        <v>13015.827000000001</v>
      </c>
    </row>
    <row r="24" spans="1:22" x14ac:dyDescent="0.2">
      <c r="A24" s="59" t="s">
        <v>346</v>
      </c>
      <c r="B24" s="61" t="s">
        <v>271</v>
      </c>
      <c r="C24" s="60">
        <v>29768.535</v>
      </c>
      <c r="E24" s="1">
        <f>(C24-C$7)/C$8</f>
        <v>-3880.8164839003143</v>
      </c>
      <c r="F24" s="1">
        <f>ROUND(2*E24,0)/2</f>
        <v>-3881</v>
      </c>
      <c r="G24" s="1">
        <f>C24-(C$7+C$8*F24)</f>
        <v>0.39972640000269166</v>
      </c>
      <c r="H24" s="2"/>
      <c r="I24" s="1">
        <f>G24</f>
        <v>0.39972640000269166</v>
      </c>
      <c r="M24" s="2"/>
      <c r="O24" s="2">
        <f ca="1">+C$11+C$12*F24</f>
        <v>4.7080218644983164E-3</v>
      </c>
      <c r="Q24" s="5">
        <f>C24-15018.5</f>
        <v>14750.035</v>
      </c>
    </row>
    <row r="25" spans="1:22" x14ac:dyDescent="0.2">
      <c r="A25" s="59" t="s">
        <v>351</v>
      </c>
      <c r="B25" s="61" t="s">
        <v>271</v>
      </c>
      <c r="C25" s="60">
        <v>33440.508000000002</v>
      </c>
      <c r="E25" s="1">
        <f>(C25-C$7)/C$8</f>
        <v>-2194.9979762683474</v>
      </c>
      <c r="F25" s="1">
        <f>ROUND(2*E25,0)/2</f>
        <v>-2195</v>
      </c>
      <c r="G25" s="1">
        <f>C25-(C$7+C$8*F25)</f>
        <v>4.408000000694301E-3</v>
      </c>
      <c r="H25" s="2"/>
      <c r="I25" s="1">
        <f>G25</f>
        <v>4.408000000694301E-3</v>
      </c>
      <c r="M25" s="2"/>
      <c r="O25" s="2">
        <f ca="1">+C$11+C$12*F25</f>
        <v>3.8717702076168795E-3</v>
      </c>
      <c r="Q25" s="5">
        <f>C25-15018.5</f>
        <v>18422.008000000002</v>
      </c>
    </row>
    <row r="26" spans="1:22" x14ac:dyDescent="0.2">
      <c r="A26" s="59" t="s">
        <v>351</v>
      </c>
      <c r="B26" s="61" t="s">
        <v>271</v>
      </c>
      <c r="C26" s="60">
        <v>33514.553999999996</v>
      </c>
      <c r="E26" s="1">
        <f>(C26-C$7)/C$8</f>
        <v>-2161.0031410078191</v>
      </c>
      <c r="F26" s="1">
        <f>ROUND(2*E26,0)/2</f>
        <v>-2161</v>
      </c>
      <c r="G26" s="1">
        <f>C26-(C$7+C$8*F26)</f>
        <v>-6.841599999461323E-3</v>
      </c>
      <c r="H26" s="2"/>
      <c r="I26" s="1">
        <f>G26</f>
        <v>-6.841599999461323E-3</v>
      </c>
      <c r="M26" s="2"/>
      <c r="O26" s="2">
        <f ca="1">+C$11+C$12*F26</f>
        <v>3.854906295200528E-3</v>
      </c>
      <c r="Q26" s="5">
        <f>C26-15018.5</f>
        <v>18496.053999999996</v>
      </c>
    </row>
    <row r="27" spans="1:22" x14ac:dyDescent="0.2">
      <c r="A27" s="59" t="s">
        <v>351</v>
      </c>
      <c r="B27" s="61" t="s">
        <v>271</v>
      </c>
      <c r="C27" s="60">
        <v>33514.557999999997</v>
      </c>
      <c r="E27" s="1">
        <f>(C27-C$7)/C$8</f>
        <v>-2161.0013045907126</v>
      </c>
      <c r="F27" s="1">
        <f>ROUND(2*E27,0)/2</f>
        <v>-2161</v>
      </c>
      <c r="G27" s="1">
        <f>C27-(C$7+C$8*F27)</f>
        <v>-2.8415999986464158E-3</v>
      </c>
      <c r="H27" s="2"/>
      <c r="I27" s="1">
        <f>G27</f>
        <v>-2.8415999986464158E-3</v>
      </c>
      <c r="M27" s="2"/>
      <c r="O27" s="2">
        <f ca="1">+C$11+C$12*F27</f>
        <v>3.854906295200528E-3</v>
      </c>
      <c r="Q27" s="5">
        <f>C27-15018.5</f>
        <v>18496.057999999997</v>
      </c>
    </row>
    <row r="28" spans="1:22" x14ac:dyDescent="0.2">
      <c r="A28" s="59" t="s">
        <v>351</v>
      </c>
      <c r="B28" s="61" t="s">
        <v>271</v>
      </c>
      <c r="C28" s="60">
        <v>33514.559999999998</v>
      </c>
      <c r="E28" s="1">
        <f>(C28-C$7)/C$8</f>
        <v>-2161.0003863821594</v>
      </c>
      <c r="F28" s="1">
        <f>ROUND(2*E28,0)/2</f>
        <v>-2161</v>
      </c>
      <c r="G28" s="1">
        <f>C28-(C$7+C$8*F28)</f>
        <v>-8.4159999823896214E-4</v>
      </c>
      <c r="H28" s="2"/>
      <c r="I28" s="1">
        <f>G28</f>
        <v>-8.4159999823896214E-4</v>
      </c>
      <c r="M28" s="2"/>
      <c r="O28" s="2">
        <f ca="1">+C$11+C$12*F28</f>
        <v>3.854906295200528E-3</v>
      </c>
      <c r="Q28" s="5">
        <f>C28-15018.5</f>
        <v>18496.059999999998</v>
      </c>
    </row>
    <row r="29" spans="1:22" x14ac:dyDescent="0.2">
      <c r="A29" s="59" t="s">
        <v>351</v>
      </c>
      <c r="B29" s="61" t="s">
        <v>271</v>
      </c>
      <c r="C29" s="60">
        <v>33538.521999999997</v>
      </c>
      <c r="E29" s="1">
        <f>(C29-C$7)/C$8</f>
        <v>-2149.9993297077567</v>
      </c>
      <c r="F29" s="1">
        <f>ROUND(2*E29,0)/2</f>
        <v>-2150</v>
      </c>
      <c r="G29" s="1">
        <f>C29-(C$7+C$8*F29)</f>
        <v>1.4599999994970858E-3</v>
      </c>
      <c r="H29" s="2"/>
      <c r="I29" s="1">
        <f>G29</f>
        <v>1.4599999994970858E-3</v>
      </c>
      <c r="M29" s="2"/>
      <c r="O29" s="2">
        <f ca="1">+C$11+C$12*F29</f>
        <v>3.8494503235364142E-3</v>
      </c>
      <c r="Q29" s="5">
        <f>C29-15018.5</f>
        <v>18520.021999999997</v>
      </c>
    </row>
    <row r="30" spans="1:22" x14ac:dyDescent="0.2">
      <c r="A30" s="59" t="s">
        <v>351</v>
      </c>
      <c r="B30" s="61" t="s">
        <v>271</v>
      </c>
      <c r="C30" s="60">
        <v>33538.525999999998</v>
      </c>
      <c r="E30" s="1">
        <f>(C30-C$7)/C$8</f>
        <v>-2149.9974932906503</v>
      </c>
      <c r="F30" s="1">
        <f>ROUND(2*E30,0)/2</f>
        <v>-2150</v>
      </c>
      <c r="G30" s="1">
        <f>C30-(C$7+C$8*F30)</f>
        <v>5.4600000003119931E-3</v>
      </c>
      <c r="H30" s="2"/>
      <c r="I30" s="1">
        <f>G30</f>
        <v>5.4600000003119931E-3</v>
      </c>
      <c r="M30" s="2"/>
      <c r="O30" s="2">
        <f ca="1">+C$11+C$12*F30</f>
        <v>3.8494503235364142E-3</v>
      </c>
      <c r="Q30" s="5">
        <f>C30-15018.5</f>
        <v>18520.025999999998</v>
      </c>
    </row>
    <row r="31" spans="1:22" x14ac:dyDescent="0.2">
      <c r="A31" s="59" t="s">
        <v>351</v>
      </c>
      <c r="B31" s="61" t="s">
        <v>271</v>
      </c>
      <c r="C31" s="60">
        <v>33538.529000000002</v>
      </c>
      <c r="E31" s="1">
        <f>(C31-C$7)/C$8</f>
        <v>-2149.9961159778186</v>
      </c>
      <c r="F31" s="1">
        <f>ROUND(2*E31,0)/2</f>
        <v>-2150</v>
      </c>
      <c r="G31" s="1">
        <f>C31-(C$7+C$8*F31)</f>
        <v>8.4600000045611523E-3</v>
      </c>
      <c r="H31" s="2"/>
      <c r="I31" s="1">
        <f>G31</f>
        <v>8.4600000045611523E-3</v>
      </c>
      <c r="M31" s="2"/>
      <c r="O31" s="2">
        <f ca="1">+C$11+C$12*F31</f>
        <v>3.8494503235364142E-3</v>
      </c>
      <c r="Q31" s="5">
        <f>C31-15018.5</f>
        <v>18520.029000000002</v>
      </c>
    </row>
    <row r="32" spans="1:22" x14ac:dyDescent="0.2">
      <c r="A32" s="59" t="s">
        <v>351</v>
      </c>
      <c r="B32" s="61" t="s">
        <v>271</v>
      </c>
      <c r="C32" s="60">
        <v>33745.442999999999</v>
      </c>
      <c r="E32" s="1">
        <f>(C32-C$7)/C$8</f>
        <v>-2055.0010137022418</v>
      </c>
      <c r="F32" s="1">
        <f>ROUND(2*E32,0)/2</f>
        <v>-2055</v>
      </c>
      <c r="G32" s="1">
        <f>C32-(C$7+C$8*F32)</f>
        <v>-2.2079999980633147E-3</v>
      </c>
      <c r="H32" s="2"/>
      <c r="I32" s="1">
        <f>G32</f>
        <v>-2.2079999980633147E-3</v>
      </c>
      <c r="M32" s="2"/>
      <c r="O32" s="2">
        <f ca="1">+C$11+C$12*F32</f>
        <v>3.8023305682554319E-3</v>
      </c>
      <c r="Q32" s="5">
        <f>C32-15018.5</f>
        <v>18726.942999999999</v>
      </c>
    </row>
    <row r="33" spans="1:17" x14ac:dyDescent="0.2">
      <c r="A33" s="59" t="s">
        <v>351</v>
      </c>
      <c r="B33" s="61" t="s">
        <v>271</v>
      </c>
      <c r="C33" s="60">
        <v>33745.447</v>
      </c>
      <c r="E33" s="1">
        <f>(C33-C$7)/C$8</f>
        <v>-2054.9991772851354</v>
      </c>
      <c r="F33" s="1">
        <f>ROUND(2*E33,0)/2</f>
        <v>-2055</v>
      </c>
      <c r="G33" s="1">
        <f>C33-(C$7+C$8*F33)</f>
        <v>1.7920000027515925E-3</v>
      </c>
      <c r="H33" s="2"/>
      <c r="I33" s="1">
        <f>G33</f>
        <v>1.7920000027515925E-3</v>
      </c>
      <c r="M33" s="2"/>
      <c r="O33" s="2">
        <f ca="1">+C$11+C$12*F33</f>
        <v>3.8023305682554319E-3</v>
      </c>
      <c r="Q33" s="5">
        <f>C33-15018.5</f>
        <v>18726.947</v>
      </c>
    </row>
    <row r="34" spans="1:17" x14ac:dyDescent="0.2">
      <c r="A34" s="59" t="s">
        <v>351</v>
      </c>
      <c r="B34" s="61" t="s">
        <v>271</v>
      </c>
      <c r="C34" s="60">
        <v>33856.534</v>
      </c>
      <c r="E34" s="1">
        <f>(C34-C$7)/C$8</f>
        <v>-2003.9986605173622</v>
      </c>
      <c r="F34" s="1">
        <f>ROUND(2*E34,0)/2</f>
        <v>-2004</v>
      </c>
      <c r="G34" s="1">
        <f>C34-(C$7+C$8*F34)</f>
        <v>2.9176000025472604E-3</v>
      </c>
      <c r="H34" s="2"/>
      <c r="I34" s="1">
        <f>G34</f>
        <v>2.9176000025472604E-3</v>
      </c>
      <c r="M34" s="2"/>
      <c r="O34" s="2">
        <f ca="1">+C$11+C$12*F34</f>
        <v>3.7770346996309043E-3</v>
      </c>
      <c r="Q34" s="5">
        <f>C34-15018.5</f>
        <v>18838.034</v>
      </c>
    </row>
    <row r="35" spans="1:17" x14ac:dyDescent="0.2">
      <c r="A35" s="59" t="s">
        <v>351</v>
      </c>
      <c r="B35" s="61" t="s">
        <v>271</v>
      </c>
      <c r="C35" s="60">
        <v>33880.5</v>
      </c>
      <c r="E35" s="1">
        <f>(C35-C$7)/C$8</f>
        <v>-1992.9957674258528</v>
      </c>
      <c r="F35" s="1">
        <f>ROUND(2*E35,0)/2</f>
        <v>-1993</v>
      </c>
      <c r="G35" s="1">
        <f>C35-(C$7+C$8*F35)</f>
        <v>9.2192000010982156E-3</v>
      </c>
      <c r="I35" s="1">
        <f>G35</f>
        <v>9.2192000010982156E-3</v>
      </c>
      <c r="K35" s="2"/>
      <c r="M35" s="2"/>
      <c r="O35" s="2">
        <f ca="1">+C$11+C$12*F35</f>
        <v>3.7715787279667904E-3</v>
      </c>
      <c r="Q35" s="5">
        <f>C35-15018.5</f>
        <v>18862</v>
      </c>
    </row>
    <row r="36" spans="1:17" x14ac:dyDescent="0.2">
      <c r="A36" s="59" t="s">
        <v>351</v>
      </c>
      <c r="B36" s="61" t="s">
        <v>271</v>
      </c>
      <c r="C36" s="60">
        <v>33928.421999999999</v>
      </c>
      <c r="E36" s="1">
        <f>(C36-C$7)/C$8</f>
        <v>-1970.9945722856007</v>
      </c>
      <c r="F36" s="1">
        <f>ROUND(2*E36,0)/2</f>
        <v>-1971</v>
      </c>
      <c r="G36" s="1">
        <f>C36-(C$7+C$8*F36)</f>
        <v>1.1822400003438815E-2</v>
      </c>
      <c r="I36" s="1">
        <f>G36</f>
        <v>1.1822400003438815E-2</v>
      </c>
      <c r="K36" s="2"/>
      <c r="M36" s="2"/>
      <c r="O36" s="2">
        <f ca="1">+C$11+C$12*F36</f>
        <v>3.7606667846385631E-3</v>
      </c>
      <c r="Q36" s="5">
        <f>C36-15018.5</f>
        <v>18909.921999999999</v>
      </c>
    </row>
    <row r="37" spans="1:17" x14ac:dyDescent="0.2">
      <c r="A37" s="59" t="s">
        <v>351</v>
      </c>
      <c r="B37" s="61" t="s">
        <v>271</v>
      </c>
      <c r="C37" s="60">
        <v>33939.300000000003</v>
      </c>
      <c r="E37" s="1">
        <f>(C37-C$7)/C$8</f>
        <v>-1966.0004359654188</v>
      </c>
      <c r="F37" s="1">
        <f>ROUND(2*E37,0)/2</f>
        <v>-1966</v>
      </c>
      <c r="G37" s="1">
        <f>C37-(C$7+C$8*F37)</f>
        <v>-9.4959999842103571E-4</v>
      </c>
      <c r="I37" s="1">
        <f>G37</f>
        <v>-9.4959999842103571E-4</v>
      </c>
      <c r="K37" s="2"/>
      <c r="M37" s="2"/>
      <c r="O37" s="2">
        <f ca="1">+C$11+C$12*F37</f>
        <v>3.7581867975185115E-3</v>
      </c>
      <c r="Q37" s="5">
        <f>C37-15018.5</f>
        <v>18920.800000000003</v>
      </c>
    </row>
    <row r="38" spans="1:17" x14ac:dyDescent="0.2">
      <c r="A38" s="59" t="s">
        <v>391</v>
      </c>
      <c r="B38" s="61" t="s">
        <v>271</v>
      </c>
      <c r="C38" s="60">
        <v>35028.372000000003</v>
      </c>
      <c r="E38" s="1">
        <f>(C38-C$7)/C$8</f>
        <v>-1466.0028233076566</v>
      </c>
      <c r="F38" s="1">
        <f>ROUND(2*E38,0)/2</f>
        <v>-1466</v>
      </c>
      <c r="G38" s="1">
        <f>C38-(C$7+C$8*F38)</f>
        <v>-6.1495999980252236E-3</v>
      </c>
      <c r="I38" s="1">
        <f>G38</f>
        <v>-6.1495999980252236E-3</v>
      </c>
      <c r="K38" s="2"/>
      <c r="M38" s="2"/>
      <c r="O38" s="2">
        <f ca="1">+C$11+C$12*F38</f>
        <v>3.5101880855133404E-3</v>
      </c>
      <c r="Q38" s="5">
        <f>C38-15018.5</f>
        <v>20009.872000000003</v>
      </c>
    </row>
    <row r="39" spans="1:17" x14ac:dyDescent="0.2">
      <c r="A39" s="59" t="s">
        <v>391</v>
      </c>
      <c r="B39" s="61" t="s">
        <v>271</v>
      </c>
      <c r="C39" s="60">
        <v>35052.339999999997</v>
      </c>
      <c r="E39" s="1">
        <f>(C39-C$7)/C$8</f>
        <v>-1454.9990120075977</v>
      </c>
      <c r="F39" s="1">
        <f>ROUND(2*E39,0)/2</f>
        <v>-1455</v>
      </c>
      <c r="G39" s="1">
        <f>C39-(C$7+C$8*F39)</f>
        <v>2.1520000009331852E-3</v>
      </c>
      <c r="I39" s="1">
        <f>G39</f>
        <v>2.1520000009331852E-3</v>
      </c>
      <c r="K39" s="2"/>
      <c r="M39" s="2"/>
      <c r="O39" s="2">
        <f ca="1">+C$11+C$12*F39</f>
        <v>3.5047321138492269E-3</v>
      </c>
      <c r="Q39" s="5">
        <f>C39-15018.5</f>
        <v>20033.839999999997</v>
      </c>
    </row>
    <row r="40" spans="1:17" x14ac:dyDescent="0.2">
      <c r="A40" s="59" t="s">
        <v>391</v>
      </c>
      <c r="B40" s="61" t="s">
        <v>271</v>
      </c>
      <c r="C40" s="80">
        <v>36080.432000000001</v>
      </c>
      <c r="E40" s="1">
        <f>(C40-C$7)/C$8</f>
        <v>-982.99757813311919</v>
      </c>
      <c r="F40" s="1">
        <f>ROUND(2*E40,0)/2</f>
        <v>-983</v>
      </c>
      <c r="G40" s="1">
        <f>C40-(C$7+C$8*F40)</f>
        <v>5.2752000046893954E-3</v>
      </c>
      <c r="I40" s="1">
        <f>G40</f>
        <v>5.2752000046893954E-3</v>
      </c>
      <c r="K40" s="2"/>
      <c r="M40" s="2"/>
      <c r="O40" s="2">
        <f ca="1">+C$11+C$12*F40</f>
        <v>3.2706213297163454E-3</v>
      </c>
      <c r="Q40" s="5">
        <f>C40-15018.5</f>
        <v>21061.932000000001</v>
      </c>
    </row>
    <row r="41" spans="1:17" x14ac:dyDescent="0.2">
      <c r="A41" s="59" t="s">
        <v>391</v>
      </c>
      <c r="B41" s="61" t="s">
        <v>271</v>
      </c>
      <c r="C41" s="80">
        <v>36080.432000000001</v>
      </c>
      <c r="E41" s="1">
        <f>(C41-C$7)/C$8</f>
        <v>-982.99757813311919</v>
      </c>
      <c r="F41" s="1">
        <f>ROUND(2*E41,0)/2</f>
        <v>-983</v>
      </c>
      <c r="G41" s="1">
        <f>C41-(C$7+C$8*F41)</f>
        <v>5.2752000046893954E-3</v>
      </c>
      <c r="I41" s="1">
        <f>G41</f>
        <v>5.2752000046893954E-3</v>
      </c>
      <c r="K41" s="2"/>
      <c r="M41" s="2"/>
      <c r="O41" s="2">
        <f ca="1">+C$11+C$12*F41</f>
        <v>3.2706213297163454E-3</v>
      </c>
      <c r="Q41" s="5">
        <f>C41-15018.5</f>
        <v>21061.932000000001</v>
      </c>
    </row>
    <row r="42" spans="1:17" x14ac:dyDescent="0.2">
      <c r="A42" s="59" t="s">
        <v>391</v>
      </c>
      <c r="B42" s="61" t="s">
        <v>271</v>
      </c>
      <c r="C42" s="80">
        <v>36080.436000000002</v>
      </c>
      <c r="E42" s="1">
        <f>(C42-C$7)/C$8</f>
        <v>-982.99574171601262</v>
      </c>
      <c r="F42" s="1">
        <f>ROUND(2*E42,0)/2</f>
        <v>-983</v>
      </c>
      <c r="G42" s="1">
        <f>C42-(C$7+C$8*F42)</f>
        <v>9.2752000055043027E-3</v>
      </c>
      <c r="I42" s="1">
        <f>G42</f>
        <v>9.2752000055043027E-3</v>
      </c>
      <c r="K42" s="2"/>
      <c r="M42" s="2"/>
      <c r="O42" s="2">
        <f ca="1">+C$11+C$12*F42</f>
        <v>3.2706213297163454E-3</v>
      </c>
      <c r="Q42" s="5">
        <f>C42-15018.5</f>
        <v>21061.936000000002</v>
      </c>
    </row>
    <row r="43" spans="1:17" x14ac:dyDescent="0.2">
      <c r="A43" s="59" t="s">
        <v>402</v>
      </c>
      <c r="B43" s="61" t="s">
        <v>271</v>
      </c>
      <c r="C43" s="80">
        <v>36849.317999999999</v>
      </c>
      <c r="E43" s="1">
        <f>(C43-C$7)/C$8</f>
        <v>-629.99872736294481</v>
      </c>
      <c r="F43" s="1">
        <f>ROUND(2*E43,0)/2</f>
        <v>-630</v>
      </c>
      <c r="G43" s="1">
        <f>C43-(C$7+C$8*F43)</f>
        <v>2.771999999822583E-3</v>
      </c>
      <c r="I43" s="1">
        <f>G43</f>
        <v>2.771999999822583E-3</v>
      </c>
      <c r="K43" s="2"/>
      <c r="M43" s="2"/>
      <c r="O43" s="2">
        <f ca="1">+C$11+C$12*F43</f>
        <v>3.0955342390406948E-3</v>
      </c>
      <c r="Q43" s="5">
        <f>C43-15018.5</f>
        <v>21830.817999999999</v>
      </c>
    </row>
    <row r="44" spans="1:17" x14ac:dyDescent="0.2">
      <c r="A44" s="59" t="s">
        <v>406</v>
      </c>
      <c r="B44" s="61" t="s">
        <v>271</v>
      </c>
      <c r="C44" s="80">
        <v>37378.612000000001</v>
      </c>
      <c r="E44" s="1">
        <f>(C44-C$7)/C$8</f>
        <v>-386.99758841705483</v>
      </c>
      <c r="F44" s="1">
        <f>ROUND(2*E44,0)/2</f>
        <v>-387</v>
      </c>
      <c r="G44" s="1">
        <f>C44-(C$7+C$8*F44)</f>
        <v>5.2528000014717691E-3</v>
      </c>
      <c r="I44" s="1">
        <f>G44</f>
        <v>5.2528000014717691E-3</v>
      </c>
      <c r="K44" s="2"/>
      <c r="M44" s="2"/>
      <c r="O44" s="2">
        <f ca="1">+C$11+C$12*F44</f>
        <v>2.9750068650061818E-3</v>
      </c>
      <c r="Q44" s="5">
        <f>C44-15018.5</f>
        <v>22360.112000000001</v>
      </c>
    </row>
    <row r="45" spans="1:17" x14ac:dyDescent="0.2">
      <c r="A45" s="59" t="s">
        <v>406</v>
      </c>
      <c r="B45" s="61" t="s">
        <v>271</v>
      </c>
      <c r="C45" s="80">
        <v>37378.618999999999</v>
      </c>
      <c r="E45" s="1">
        <f>(C45-C$7)/C$8</f>
        <v>-386.99437468712006</v>
      </c>
      <c r="F45" s="1">
        <f>ROUND(2*E45,0)/2</f>
        <v>-387</v>
      </c>
      <c r="G45" s="1">
        <f>C45-(C$7+C$8*F45)</f>
        <v>1.2252799999259878E-2</v>
      </c>
      <c r="I45" s="1">
        <f>G45</f>
        <v>1.2252799999259878E-2</v>
      </c>
      <c r="K45" s="2"/>
      <c r="M45" s="2"/>
      <c r="O45" s="2">
        <f ca="1">+C$11+C$12*F45</f>
        <v>2.9750068650061818E-3</v>
      </c>
      <c r="Q45" s="5">
        <f>C45-15018.5</f>
        <v>22360.118999999999</v>
      </c>
    </row>
    <row r="46" spans="1:17" x14ac:dyDescent="0.2">
      <c r="A46" s="59" t="s">
        <v>411</v>
      </c>
      <c r="B46" s="61" t="s">
        <v>271</v>
      </c>
      <c r="C46" s="80">
        <v>37474.44</v>
      </c>
      <c r="E46" s="1">
        <f>(C46-C$7)/C$8</f>
        <v>-343.00254380497347</v>
      </c>
      <c r="F46" s="1">
        <f>ROUND(2*E46,0)/2</f>
        <v>-343</v>
      </c>
      <c r="G46" s="1">
        <f>C46-(C$7+C$8*F46)</f>
        <v>-5.5407999971066602E-3</v>
      </c>
      <c r="H46" s="1">
        <f>G46</f>
        <v>-5.5407999971066602E-3</v>
      </c>
      <c r="K46" s="2"/>
      <c r="M46" s="2"/>
      <c r="O46" s="2">
        <f ca="1">+C$11+C$12*F46</f>
        <v>2.9531829783497267E-3</v>
      </c>
      <c r="Q46" s="5">
        <f>C46-15018.5</f>
        <v>22455.940000000002</v>
      </c>
    </row>
    <row r="47" spans="1:17" x14ac:dyDescent="0.2">
      <c r="A47" s="59" t="s">
        <v>411</v>
      </c>
      <c r="B47" s="61" t="s">
        <v>271</v>
      </c>
      <c r="C47" s="80">
        <v>37474.442000000003</v>
      </c>
      <c r="E47" s="1">
        <f>(C47-C$7)/C$8</f>
        <v>-343.00162559642018</v>
      </c>
      <c r="F47" s="1">
        <f>ROUND(2*E47,0)/2</f>
        <v>-343</v>
      </c>
      <c r="G47" s="1">
        <f>C47-(C$7+C$8*F47)</f>
        <v>-3.5407999966992065E-3</v>
      </c>
      <c r="H47" s="1">
        <f>G47</f>
        <v>-3.5407999966992065E-3</v>
      </c>
      <c r="K47" s="2"/>
      <c r="M47" s="2"/>
      <c r="O47" s="2">
        <f ca="1">+C$11+C$12*F47</f>
        <v>2.9531829783497267E-3</v>
      </c>
      <c r="Q47" s="5">
        <f>C47-15018.5</f>
        <v>22455.942000000003</v>
      </c>
    </row>
    <row r="48" spans="1:17" x14ac:dyDescent="0.2">
      <c r="A48" s="59" t="s">
        <v>411</v>
      </c>
      <c r="B48" s="61" t="s">
        <v>271</v>
      </c>
      <c r="C48" s="80">
        <v>37474.442999999999</v>
      </c>
      <c r="E48" s="1">
        <f>(C48-C$7)/C$8</f>
        <v>-343.00116649214522</v>
      </c>
      <c r="F48" s="1">
        <f>ROUND(2*E48,0)/2</f>
        <v>-343</v>
      </c>
      <c r="G48" s="1">
        <f>C48-(C$7+C$8*F48)</f>
        <v>-2.5408000001334585E-3</v>
      </c>
      <c r="H48" s="1">
        <f>G48</f>
        <v>-2.5408000001334585E-3</v>
      </c>
      <c r="K48" s="2"/>
      <c r="M48" s="2"/>
      <c r="O48" s="2">
        <f ca="1">+C$11+C$12*F48</f>
        <v>2.9531829783497267E-3</v>
      </c>
      <c r="Q48" s="5">
        <f>C48-15018.5</f>
        <v>22455.942999999999</v>
      </c>
    </row>
    <row r="49" spans="1:21" x14ac:dyDescent="0.2">
      <c r="A49" s="59" t="s">
        <v>411</v>
      </c>
      <c r="B49" s="61" t="s">
        <v>271</v>
      </c>
      <c r="C49" s="80">
        <v>37474.445</v>
      </c>
      <c r="E49" s="1">
        <f>(C49-C$7)/C$8</f>
        <v>-343.00024828359199</v>
      </c>
      <c r="F49" s="1">
        <f>ROUND(2*E49,0)/2</f>
        <v>-343</v>
      </c>
      <c r="G49" s="1">
        <f>C49-(C$7+C$8*F49)</f>
        <v>-5.407999997260049E-4</v>
      </c>
      <c r="H49" s="1">
        <f>G49</f>
        <v>-5.407999997260049E-4</v>
      </c>
      <c r="K49" s="2"/>
      <c r="M49" s="2"/>
      <c r="O49" s="2">
        <f ca="1">+C$11+C$12*F49</f>
        <v>2.9531829783497267E-3</v>
      </c>
      <c r="Q49" s="5">
        <f>C49-15018.5</f>
        <v>22455.945</v>
      </c>
    </row>
    <row r="50" spans="1:21" x14ac:dyDescent="0.2">
      <c r="A50" s="59" t="s">
        <v>411</v>
      </c>
      <c r="B50" s="61" t="s">
        <v>271</v>
      </c>
      <c r="C50" s="80">
        <v>37474.446000000004</v>
      </c>
      <c r="E50" s="1">
        <f>(C50-C$7)/C$8</f>
        <v>-342.99978917931367</v>
      </c>
      <c r="F50" s="1">
        <f>ROUND(2*E50,0)/2</f>
        <v>-343</v>
      </c>
      <c r="G50" s="1">
        <f>C50-(C$7+C$8*F50)</f>
        <v>4.5920000411570072E-4</v>
      </c>
      <c r="H50" s="1">
        <f>G50</f>
        <v>4.5920000411570072E-4</v>
      </c>
      <c r="K50" s="2"/>
      <c r="M50" s="2"/>
      <c r="O50" s="2">
        <f ca="1">+C$11+C$12*F50</f>
        <v>2.9531829783497267E-3</v>
      </c>
      <c r="Q50" s="5">
        <f>C50-15018.5</f>
        <v>22455.946000000004</v>
      </c>
    </row>
    <row r="51" spans="1:21" x14ac:dyDescent="0.2">
      <c r="A51" s="59" t="s">
        <v>430</v>
      </c>
      <c r="B51" s="61" t="s">
        <v>271</v>
      </c>
      <c r="C51" s="80">
        <v>37583.368000000002</v>
      </c>
      <c r="E51" s="1">
        <f>(C51-C$7)/C$8</f>
        <v>-292.99323317024533</v>
      </c>
      <c r="F51" s="1">
        <f>ROUND(2*E51,0)/2</f>
        <v>-293</v>
      </c>
      <c r="G51" s="1">
        <f>C51-(C$7+C$8*F51)</f>
        <v>1.4739200007170439E-2</v>
      </c>
      <c r="I51" s="1">
        <f>G51</f>
        <v>1.4739200007170439E-2</v>
      </c>
      <c r="K51" s="2"/>
      <c r="M51" s="2"/>
      <c r="O51" s="2">
        <f ca="1">+C$11+C$12*F51</f>
        <v>2.9283831071492093E-3</v>
      </c>
      <c r="Q51" s="5">
        <f>C51-15018.5</f>
        <v>22564.868000000002</v>
      </c>
    </row>
    <row r="52" spans="1:21" x14ac:dyDescent="0.2">
      <c r="A52" s="19" t="s">
        <v>274</v>
      </c>
      <c r="B52" s="17"/>
      <c r="C52" s="86">
        <v>38173.64</v>
      </c>
      <c r="D52" s="26"/>
      <c r="E52" s="1">
        <f>(C52-C$7)/C$8</f>
        <v>-21.996833649624904</v>
      </c>
      <c r="F52" s="1">
        <f>ROUND(2*E52,0)/2</f>
        <v>-22</v>
      </c>
      <c r="G52" s="1">
        <f>C52-(C$7+C$8*F52)</f>
        <v>6.896800005051773E-3</v>
      </c>
      <c r="I52" s="1">
        <f>G52</f>
        <v>6.896800005051773E-3</v>
      </c>
      <c r="K52" s="2"/>
      <c r="M52" s="2"/>
      <c r="O52" s="2">
        <f ca="1">+C$11+C$12*F52</f>
        <v>2.7939678052424067E-3</v>
      </c>
      <c r="Q52" s="5">
        <f>C52-15018.5</f>
        <v>23155.14</v>
      </c>
    </row>
    <row r="53" spans="1:21" x14ac:dyDescent="0.2">
      <c r="A53" s="18" t="s">
        <v>168</v>
      </c>
      <c r="C53" s="27">
        <v>38221.552499999998</v>
      </c>
      <c r="E53" s="1">
        <f>(C53-C$7)/C$8</f>
        <v>0</v>
      </c>
      <c r="F53" s="1">
        <v>0</v>
      </c>
      <c r="G53" s="1">
        <f>C53-(C$7+C$8*F53)</f>
        <v>0</v>
      </c>
      <c r="H53" s="1">
        <f>G53</f>
        <v>0</v>
      </c>
      <c r="K53" s="2"/>
      <c r="M53" s="2"/>
      <c r="O53" s="2">
        <f ca="1">+C$11+C$12*F53</f>
        <v>2.7830558619141793E-3</v>
      </c>
      <c r="Q53" s="5">
        <f>C53-15018.5</f>
        <v>23203.052499999998</v>
      </c>
    </row>
    <row r="54" spans="1:21" x14ac:dyDescent="0.2">
      <c r="A54" s="59" t="s">
        <v>446</v>
      </c>
      <c r="B54" s="61" t="s">
        <v>271</v>
      </c>
      <c r="C54" s="80">
        <v>38232.438999999998</v>
      </c>
      <c r="E54" s="1">
        <f>(C54-C$7)/C$8</f>
        <v>4.9980387065308705</v>
      </c>
      <c r="F54" s="1">
        <f>ROUND(2*E54,0)/2</f>
        <v>5</v>
      </c>
      <c r="G54" s="1">
        <f>C54-(C$7+C$8*F54)</f>
        <v>-4.2719999983091839E-3</v>
      </c>
      <c r="I54" s="1">
        <f>G54</f>
        <v>-4.2719999983091839E-3</v>
      </c>
      <c r="K54" s="2"/>
      <c r="M54" s="2"/>
      <c r="O54" s="2">
        <f ca="1">+C$11+C$12*F54</f>
        <v>2.7805758747941277E-3</v>
      </c>
      <c r="Q54" s="5">
        <f>C54-15018.5</f>
        <v>23213.938999999998</v>
      </c>
    </row>
    <row r="55" spans="1:21" x14ac:dyDescent="0.2">
      <c r="A55" s="59" t="s">
        <v>451</v>
      </c>
      <c r="B55" s="61" t="s">
        <v>271</v>
      </c>
      <c r="C55" s="80">
        <v>38539.553</v>
      </c>
      <c r="E55" s="1">
        <f>(C55-C$7)/C$8</f>
        <v>145.99538949121418</v>
      </c>
      <c r="F55" s="1">
        <f>ROUND(2*E55,0)/2</f>
        <v>146</v>
      </c>
      <c r="G55" s="1">
        <f>C55-(C$7+C$8*F55)</f>
        <v>-1.0042399997473694E-2</v>
      </c>
      <c r="H55" s="1">
        <f>G55</f>
        <v>-1.0042399997473694E-2</v>
      </c>
      <c r="M55" s="2"/>
      <c r="O55" s="2">
        <f ca="1">+C$11+C$12*F55</f>
        <v>2.7106402380086695E-3</v>
      </c>
      <c r="Q55" s="5">
        <f>C55-15018.5</f>
        <v>23521.053</v>
      </c>
      <c r="U55" s="2"/>
    </row>
    <row r="56" spans="1:21" x14ac:dyDescent="0.2">
      <c r="A56" s="59" t="s">
        <v>451</v>
      </c>
      <c r="B56" s="61" t="s">
        <v>271</v>
      </c>
      <c r="C56" s="80">
        <v>38611.432999999997</v>
      </c>
      <c r="E56" s="1">
        <f>(C56-C$7)/C$8</f>
        <v>178.99580488876239</v>
      </c>
      <c r="F56" s="1">
        <f>ROUND(2*E56,0)/2</f>
        <v>179</v>
      </c>
      <c r="G56" s="1">
        <f>C56-(C$7+C$8*F56)</f>
        <v>-9.1375999982119538E-3</v>
      </c>
      <c r="H56" s="1">
        <f>G56</f>
        <v>-9.1375999982119538E-3</v>
      </c>
      <c r="M56" s="2"/>
      <c r="O56" s="2">
        <f ca="1">+C$11+C$12*F56</f>
        <v>2.6942723230163283E-3</v>
      </c>
      <c r="Q56" s="5">
        <f>C56-15018.5</f>
        <v>23592.932999999997</v>
      </c>
      <c r="U56" s="2"/>
    </row>
    <row r="57" spans="1:21" x14ac:dyDescent="0.2">
      <c r="A57" s="59" t="s">
        <v>451</v>
      </c>
      <c r="B57" s="61" t="s">
        <v>271</v>
      </c>
      <c r="C57" s="80">
        <v>38611.436000000002</v>
      </c>
      <c r="E57" s="1">
        <f>(C57-C$7)/C$8</f>
        <v>178.99718220159394</v>
      </c>
      <c r="F57" s="1">
        <f>ROUND(2*E57,0)/2</f>
        <v>179</v>
      </c>
      <c r="G57" s="1">
        <f>C57-(C$7+C$8*F57)</f>
        <v>-6.1375999939627945E-3</v>
      </c>
      <c r="H57" s="1">
        <f>G57</f>
        <v>-6.1375999939627945E-3</v>
      </c>
      <c r="M57" s="2"/>
      <c r="O57" s="2">
        <f ca="1">+C$11+C$12*F57</f>
        <v>2.6942723230163283E-3</v>
      </c>
      <c r="Q57" s="5">
        <f>C57-15018.5</f>
        <v>23592.936000000002</v>
      </c>
      <c r="U57" s="2"/>
    </row>
    <row r="58" spans="1:21" x14ac:dyDescent="0.2">
      <c r="A58" s="59" t="s">
        <v>451</v>
      </c>
      <c r="B58" s="61" t="s">
        <v>271</v>
      </c>
      <c r="C58" s="80">
        <v>38611.436999999998</v>
      </c>
      <c r="E58" s="1">
        <f>(C58-C$7)/C$8</f>
        <v>178.99764130586891</v>
      </c>
      <c r="F58" s="1">
        <f>ROUND(2*E58,0)/2</f>
        <v>179</v>
      </c>
      <c r="G58" s="1">
        <f>C58-(C$7+C$8*F58)</f>
        <v>-5.1375999973970465E-3</v>
      </c>
      <c r="H58" s="1">
        <f>G58</f>
        <v>-5.1375999973970465E-3</v>
      </c>
      <c r="M58" s="2"/>
      <c r="O58" s="2">
        <f ca="1">+C$11+C$12*F58</f>
        <v>2.6942723230163283E-3</v>
      </c>
      <c r="Q58" s="5">
        <f>C58-15018.5</f>
        <v>23592.936999999998</v>
      </c>
      <c r="U58" s="2"/>
    </row>
    <row r="59" spans="1:21" x14ac:dyDescent="0.2">
      <c r="A59" s="59" t="s">
        <v>451</v>
      </c>
      <c r="B59" s="61" t="s">
        <v>271</v>
      </c>
      <c r="C59" s="80">
        <v>38611.438000000002</v>
      </c>
      <c r="E59" s="1">
        <f>(C59-C$7)/C$8</f>
        <v>178.99810041014723</v>
      </c>
      <c r="F59" s="1">
        <f>ROUND(2*E59,0)/2</f>
        <v>179</v>
      </c>
      <c r="G59" s="1">
        <f>C59-(C$7+C$8*F59)</f>
        <v>-4.1375999935553409E-3</v>
      </c>
      <c r="H59" s="1">
        <f>G59</f>
        <v>-4.1375999935553409E-3</v>
      </c>
      <c r="M59" s="2"/>
      <c r="O59" s="2">
        <f ca="1">+C$11+C$12*F59</f>
        <v>2.6942723230163283E-3</v>
      </c>
      <c r="Q59" s="5">
        <f>C59-15018.5</f>
        <v>23592.938000000002</v>
      </c>
      <c r="U59" s="2"/>
    </row>
    <row r="60" spans="1:21" x14ac:dyDescent="0.2">
      <c r="A60" s="59" t="s">
        <v>430</v>
      </c>
      <c r="B60" s="61" t="s">
        <v>271</v>
      </c>
      <c r="C60" s="80">
        <v>38672.421999999999</v>
      </c>
      <c r="E60" s="1">
        <f>(C60-C$7)/C$8</f>
        <v>206.9961156105374</v>
      </c>
      <c r="F60" s="1">
        <f>ROUND(2*E60,0)/2</f>
        <v>207</v>
      </c>
      <c r="G60" s="1">
        <f>C60-(C$7+C$8*F60)</f>
        <v>-8.4607999961008318E-3</v>
      </c>
      <c r="I60" s="1">
        <f>G60</f>
        <v>-8.4607999961008318E-3</v>
      </c>
      <c r="M60" s="2"/>
      <c r="O60" s="2">
        <f ca="1">+C$11+C$12*F60</f>
        <v>2.6803843951440386E-3</v>
      </c>
      <c r="Q60" s="5">
        <f>C60-15018.5</f>
        <v>23653.921999999999</v>
      </c>
      <c r="U60" s="2"/>
    </row>
    <row r="61" spans="1:21" x14ac:dyDescent="0.2">
      <c r="A61" s="19" t="s">
        <v>275</v>
      </c>
      <c r="B61" s="17"/>
      <c r="C61" s="28">
        <v>38931.623</v>
      </c>
      <c r="D61" s="26"/>
      <c r="E61" s="1">
        <f>(C61-C$7)/C$8</f>
        <v>325.99640319345667</v>
      </c>
      <c r="F61" s="1">
        <f>ROUND(2*E61,0)/2</f>
        <v>326</v>
      </c>
      <c r="G61" s="1">
        <f>C61-(C$7+C$8*F61)</f>
        <v>-7.8343999994103797E-3</v>
      </c>
      <c r="I61" s="1">
        <f>G61</f>
        <v>-7.8343999994103797E-3</v>
      </c>
      <c r="M61" s="2"/>
      <c r="O61" s="2">
        <f ca="1">+C$11+C$12*F61</f>
        <v>2.6213607016868077E-3</v>
      </c>
      <c r="Q61" s="5">
        <f>C61-15018.5</f>
        <v>23913.123</v>
      </c>
      <c r="U61" s="2"/>
    </row>
    <row r="62" spans="1:21" x14ac:dyDescent="0.2">
      <c r="A62" s="19" t="s">
        <v>275</v>
      </c>
      <c r="B62" s="17"/>
      <c r="C62" s="28">
        <v>38957.764000000003</v>
      </c>
      <c r="D62" s="26"/>
      <c r="E62" s="1">
        <f>(C62-C$7)/C$8</f>
        <v>337.99784808643727</v>
      </c>
      <c r="F62" s="1">
        <f>ROUND(2*E62,0)/2</f>
        <v>338</v>
      </c>
      <c r="G62" s="1">
        <f>C62-(C$7+C$8*F62)</f>
        <v>-4.6871999948052689E-3</v>
      </c>
      <c r="I62" s="1">
        <f>G62</f>
        <v>-4.6871999948052689E-3</v>
      </c>
      <c r="M62" s="2"/>
      <c r="O62" s="2">
        <f ca="1">+C$11+C$12*F62</f>
        <v>2.6154087325986836E-3</v>
      </c>
      <c r="Q62" s="5">
        <f>C62-15018.5</f>
        <v>23939.264000000003</v>
      </c>
      <c r="U62" s="2"/>
    </row>
    <row r="63" spans="1:21" x14ac:dyDescent="0.2">
      <c r="A63" s="19" t="s">
        <v>275</v>
      </c>
      <c r="B63" s="17"/>
      <c r="C63" s="28">
        <v>38957.769</v>
      </c>
      <c r="D63" s="26"/>
      <c r="E63" s="1">
        <f>(C63-C$7)/C$8</f>
        <v>338.00014360781876</v>
      </c>
      <c r="F63" s="1">
        <f>ROUND(2*E63,0)/2</f>
        <v>338</v>
      </c>
      <c r="G63" s="1">
        <f>C63-(C$7+C$8*F63)</f>
        <v>3.1280000257538632E-4</v>
      </c>
      <c r="I63" s="1">
        <f>G63</f>
        <v>3.1280000257538632E-4</v>
      </c>
      <c r="M63" s="2"/>
      <c r="O63" s="2">
        <f ca="1">+C$11+C$12*F63</f>
        <v>2.6154087325986836E-3</v>
      </c>
      <c r="Q63" s="5">
        <f>C63-15018.5</f>
        <v>23939.269</v>
      </c>
      <c r="U63" s="2"/>
    </row>
    <row r="64" spans="1:21" x14ac:dyDescent="0.2">
      <c r="A64" s="59" t="s">
        <v>446</v>
      </c>
      <c r="B64" s="61" t="s">
        <v>271</v>
      </c>
      <c r="C64" s="80">
        <v>38966.478000000003</v>
      </c>
      <c r="E64" s="1">
        <f>(C64-C$7)/C$8</f>
        <v>341.99848275218915</v>
      </c>
      <c r="F64" s="1">
        <f>ROUND(2*E64,0)/2</f>
        <v>342</v>
      </c>
      <c r="G64" s="1">
        <f>C64-(C$7+C$8*F64)</f>
        <v>-3.3047999968403019E-3</v>
      </c>
      <c r="I64" s="1">
        <f>G64</f>
        <v>-3.3047999968403019E-3</v>
      </c>
      <c r="M64" s="2"/>
      <c r="O64" s="2">
        <f ca="1">+C$11+C$12*F64</f>
        <v>2.6134247429026427E-3</v>
      </c>
      <c r="Q64" s="5">
        <f>C64-15018.5</f>
        <v>23947.978000000003</v>
      </c>
      <c r="U64" s="2"/>
    </row>
    <row r="65" spans="1:21" x14ac:dyDescent="0.2">
      <c r="A65" s="19" t="s">
        <v>275</v>
      </c>
      <c r="B65" s="17"/>
      <c r="C65" s="28">
        <v>39005.680999999997</v>
      </c>
      <c r="D65" s="26"/>
      <c r="E65" s="1">
        <f>(C65-C$7)/C$8</f>
        <v>359.99674770530453</v>
      </c>
      <c r="F65" s="1">
        <f>ROUND(2*E65,0)/2</f>
        <v>360</v>
      </c>
      <c r="G65" s="1">
        <f>C65-(C$7+C$8*F65)</f>
        <v>-7.0840000043972395E-3</v>
      </c>
      <c r="I65" s="1">
        <f>G65</f>
        <v>-7.0840000043972395E-3</v>
      </c>
      <c r="M65" s="2"/>
      <c r="O65" s="2">
        <f ca="1">+C$11+C$12*F65</f>
        <v>2.6044967892704563E-3</v>
      </c>
      <c r="Q65" s="5">
        <f>C65-15018.5</f>
        <v>23987.180999999997</v>
      </c>
      <c r="U65" s="2"/>
    </row>
    <row r="66" spans="1:21" x14ac:dyDescent="0.2">
      <c r="A66" s="59" t="s">
        <v>486</v>
      </c>
      <c r="B66" s="61" t="s">
        <v>271</v>
      </c>
      <c r="C66" s="80">
        <v>39027.466999999997</v>
      </c>
      <c r="E66" s="1">
        <f>(C66-C$7)/C$8</f>
        <v>369.9987934739608</v>
      </c>
      <c r="F66" s="1">
        <f>ROUND(2*E66,0)/2</f>
        <v>370</v>
      </c>
      <c r="G66" s="1">
        <f>C66-(C$7+C$8*F66)</f>
        <v>-2.6280000020051375E-3</v>
      </c>
      <c r="I66" s="1">
        <f>G66</f>
        <v>-2.6280000020051375E-3</v>
      </c>
      <c r="M66" s="2"/>
      <c r="O66" s="2">
        <f ca="1">+C$11+C$12*F66</f>
        <v>2.5995368150303531E-3</v>
      </c>
      <c r="Q66" s="5">
        <f>C66-15018.5</f>
        <v>24008.966999999997</v>
      </c>
      <c r="U66" s="2"/>
    </row>
    <row r="67" spans="1:21" x14ac:dyDescent="0.2">
      <c r="A67" s="59" t="s">
        <v>430</v>
      </c>
      <c r="B67" s="61" t="s">
        <v>271</v>
      </c>
      <c r="C67" s="80">
        <v>39049.267</v>
      </c>
      <c r="E67" s="1">
        <f>(C67-C$7)/C$8</f>
        <v>380.00726670248991</v>
      </c>
      <c r="F67" s="1">
        <f>ROUND(2*E67,0)/2</f>
        <v>380</v>
      </c>
      <c r="G67" s="1">
        <f>C67-(C$7+C$8*F67)</f>
        <v>1.582800000323914E-2</v>
      </c>
      <c r="I67" s="1">
        <f>G67</f>
        <v>1.582800000323914E-2</v>
      </c>
      <c r="M67" s="2"/>
      <c r="O67" s="2">
        <f ca="1">+C$11+C$12*F67</f>
        <v>2.5945768407902494E-3</v>
      </c>
      <c r="Q67" s="5">
        <f>C67-15018.5</f>
        <v>24030.767</v>
      </c>
      <c r="U67" s="2"/>
    </row>
    <row r="68" spans="1:21" x14ac:dyDescent="0.2">
      <c r="A68" s="19" t="s">
        <v>276</v>
      </c>
      <c r="B68" s="17"/>
      <c r="C68" s="28">
        <v>39051.432999999997</v>
      </c>
      <c r="D68" s="26"/>
      <c r="E68" s="1">
        <f>(C68-C$7)/C$8</f>
        <v>381.00168656546998</v>
      </c>
      <c r="F68" s="1">
        <f>ROUND(2*E68,0)/2</f>
        <v>381</v>
      </c>
      <c r="G68" s="1">
        <f>C68-(C$7+C$8*F68)</f>
        <v>3.6735999965458177E-3</v>
      </c>
      <c r="I68" s="1">
        <f>G68</f>
        <v>3.6735999965458177E-3</v>
      </c>
      <c r="M68" s="2"/>
      <c r="O68" s="2">
        <f ca="1">+C$11+C$12*F68</f>
        <v>2.5940808433662392E-3</v>
      </c>
      <c r="Q68" s="5">
        <f>C68-15018.5</f>
        <v>24032.932999999997</v>
      </c>
      <c r="U68" s="2"/>
    </row>
    <row r="69" spans="1:21" x14ac:dyDescent="0.2">
      <c r="A69" s="59" t="s">
        <v>446</v>
      </c>
      <c r="B69" s="61" t="s">
        <v>271</v>
      </c>
      <c r="C69" s="80">
        <v>39051.434000000001</v>
      </c>
      <c r="E69" s="1">
        <f>(C69-C$7)/C$8</f>
        <v>381.0021456697483</v>
      </c>
      <c r="F69" s="1">
        <f>ROUND(2*E69,0)/2</f>
        <v>381</v>
      </c>
      <c r="G69" s="1">
        <f>C69-(C$7+C$8*F69)</f>
        <v>4.6736000003875233E-3</v>
      </c>
      <c r="I69" s="1">
        <f>G69</f>
        <v>4.6736000003875233E-3</v>
      </c>
      <c r="M69" s="2"/>
      <c r="O69" s="2">
        <f ca="1">+C$11+C$12*F69</f>
        <v>2.5940808433662392E-3</v>
      </c>
      <c r="Q69" s="5">
        <f>C69-15018.5</f>
        <v>24032.934000000001</v>
      </c>
      <c r="U69" s="2"/>
    </row>
    <row r="70" spans="1:21" x14ac:dyDescent="0.2">
      <c r="A70" s="19" t="s">
        <v>276</v>
      </c>
      <c r="B70" s="17"/>
      <c r="C70" s="28">
        <v>39053.606</v>
      </c>
      <c r="D70" s="26"/>
      <c r="E70" s="1">
        <f>(C70-C$7)/C$8</f>
        <v>381.99932015838812</v>
      </c>
      <c r="F70" s="1">
        <f>ROUND(2*E70,0)/2</f>
        <v>382</v>
      </c>
      <c r="G70" s="1">
        <f>C70-(C$7+C$8*F70)</f>
        <v>-1.4807999978074804E-3</v>
      </c>
      <c r="I70" s="1">
        <f>G70</f>
        <v>-1.4807999978074804E-3</v>
      </c>
      <c r="M70" s="2"/>
      <c r="O70" s="2">
        <f ca="1">+C$11+C$12*F70</f>
        <v>2.5935848459422289E-3</v>
      </c>
      <c r="Q70" s="5">
        <f>C70-15018.5</f>
        <v>24035.106</v>
      </c>
      <c r="U70" s="2"/>
    </row>
    <row r="71" spans="1:21" x14ac:dyDescent="0.2">
      <c r="A71" s="19" t="s">
        <v>277</v>
      </c>
      <c r="B71" s="17"/>
      <c r="C71" s="28">
        <v>39238.752999999997</v>
      </c>
      <c r="D71" s="26"/>
      <c r="E71" s="1">
        <f>(C71-C$7)/C$8</f>
        <v>467.00109964656275</v>
      </c>
      <c r="F71" s="1">
        <f>ROUND(2*E71,0)/2</f>
        <v>467</v>
      </c>
      <c r="G71" s="1">
        <f>C71-(C$7+C$8*F71)</f>
        <v>2.3951999974087812E-3</v>
      </c>
      <c r="I71" s="1">
        <f>G71</f>
        <v>2.3951999974087812E-3</v>
      </c>
      <c r="M71" s="2"/>
      <c r="O71" s="2">
        <f ca="1">+C$11+C$12*F71</f>
        <v>2.5514250649013499E-3</v>
      </c>
      <c r="Q71" s="5">
        <f>C71-15018.5</f>
        <v>24220.252999999997</v>
      </c>
      <c r="U71" s="2"/>
    </row>
    <row r="72" spans="1:21" x14ac:dyDescent="0.2">
      <c r="A72" s="19" t="s">
        <v>277</v>
      </c>
      <c r="B72" s="17"/>
      <c r="C72" s="28">
        <v>39284.491999999998</v>
      </c>
      <c r="D72" s="26"/>
      <c r="E72" s="1">
        <f>(C72-C$7)/C$8</f>
        <v>488.00007015113368</v>
      </c>
      <c r="F72" s="1">
        <f>ROUND(2*E72,0)/2</f>
        <v>488</v>
      </c>
      <c r="G72" s="1">
        <f>C72-(C$7+C$8*F72)</f>
        <v>1.5279999934136868E-4</v>
      </c>
      <c r="I72" s="1">
        <f>G72</f>
        <v>1.5279999934136868E-4</v>
      </c>
      <c r="M72" s="2"/>
      <c r="O72" s="2">
        <f ca="1">+C$11+C$12*F72</f>
        <v>2.5410091189971323E-3</v>
      </c>
      <c r="Q72" s="5">
        <f>C72-15018.5</f>
        <v>24265.991999999998</v>
      </c>
      <c r="U72" s="2"/>
    </row>
    <row r="73" spans="1:21" x14ac:dyDescent="0.2">
      <c r="A73" s="19" t="s">
        <v>277</v>
      </c>
      <c r="B73" s="17"/>
      <c r="C73" s="28">
        <v>39299.749000000003</v>
      </c>
      <c r="D73" s="26"/>
      <c r="E73" s="1">
        <f>(C73-C$7)/C$8</f>
        <v>495.00462409827583</v>
      </c>
      <c r="F73" s="1">
        <f>ROUND(2*E73,0)/2</f>
        <v>495</v>
      </c>
      <c r="G73" s="1">
        <f>C73-(C$7+C$8*F73)</f>
        <v>1.007200000458397E-2</v>
      </c>
      <c r="I73" s="1">
        <f>G73</f>
        <v>1.007200000458397E-2</v>
      </c>
      <c r="M73" s="2"/>
      <c r="O73" s="2">
        <f ca="1">+C$11+C$12*F73</f>
        <v>2.5375371370290603E-3</v>
      </c>
      <c r="Q73" s="5">
        <f>C73-15018.5</f>
        <v>24281.249000000003</v>
      </c>
      <c r="U73" s="2"/>
    </row>
    <row r="74" spans="1:21" x14ac:dyDescent="0.2">
      <c r="A74" s="19" t="s">
        <v>277</v>
      </c>
      <c r="B74" s="17"/>
      <c r="C74" s="25">
        <v>39299.752999999997</v>
      </c>
      <c r="D74" s="26"/>
      <c r="E74" s="1">
        <f>(C74-C$7)/C$8</f>
        <v>495.00646051537899</v>
      </c>
      <c r="F74" s="1">
        <f>ROUND(2*E74,0)/2</f>
        <v>495</v>
      </c>
      <c r="G74" s="1">
        <f>C74-(C$7+C$8*F74)</f>
        <v>1.4071999998122919E-2</v>
      </c>
      <c r="I74" s="1">
        <f>G74</f>
        <v>1.4071999998122919E-2</v>
      </c>
      <c r="M74" s="2"/>
      <c r="O74" s="2">
        <f ca="1">+C$11+C$12*F74</f>
        <v>2.5375371370290603E-3</v>
      </c>
      <c r="Q74" s="5">
        <f>C74-15018.5</f>
        <v>24281.252999999997</v>
      </c>
      <c r="U74" s="2"/>
    </row>
    <row r="75" spans="1:21" x14ac:dyDescent="0.2">
      <c r="A75" s="19" t="s">
        <v>277</v>
      </c>
      <c r="B75" s="17"/>
      <c r="C75" s="25">
        <v>39310.625</v>
      </c>
      <c r="D75" s="26"/>
      <c r="E75" s="1">
        <f>(C75-C$7)/C$8</f>
        <v>499.99784220990119</v>
      </c>
      <c r="F75" s="1">
        <f>ROUND(2*E75,0)/2</f>
        <v>500</v>
      </c>
      <c r="G75" s="1">
        <f>C75-(C$7+C$8*F75)</f>
        <v>-4.6999999976833351E-3</v>
      </c>
      <c r="I75" s="1">
        <f>G75</f>
        <v>-4.6999999976833351E-3</v>
      </c>
      <c r="M75" s="2"/>
      <c r="O75" s="2">
        <f ca="1">+C$11+C$12*F75</f>
        <v>2.5350571499090082E-3</v>
      </c>
      <c r="Q75" s="5">
        <f>C75-15018.5</f>
        <v>24292.125</v>
      </c>
      <c r="U75" s="2"/>
    </row>
    <row r="76" spans="1:21" x14ac:dyDescent="0.2">
      <c r="A76" s="19" t="s">
        <v>277</v>
      </c>
      <c r="B76" s="17"/>
      <c r="C76" s="25">
        <v>39323.701999999997</v>
      </c>
      <c r="D76" s="26"/>
      <c r="E76" s="1">
        <f>(C76-C$7)/C$8</f>
        <v>506.00154883418713</v>
      </c>
      <c r="F76" s="1">
        <f>ROUND(2*E76,0)/2</f>
        <v>506</v>
      </c>
      <c r="G76" s="1">
        <f>C76-(C$7+C$8*F76)</f>
        <v>3.3735999968484975E-3</v>
      </c>
      <c r="I76" s="1">
        <f>G76</f>
        <v>3.3735999968484975E-3</v>
      </c>
      <c r="M76" s="2"/>
      <c r="O76" s="2">
        <f ca="1">+C$11+C$12*F76</f>
        <v>2.5320811653649464E-3</v>
      </c>
      <c r="Q76" s="5">
        <f>C76-15018.5</f>
        <v>24305.201999999997</v>
      </c>
      <c r="U76" s="2"/>
    </row>
    <row r="77" spans="1:21" x14ac:dyDescent="0.2">
      <c r="A77" s="59" t="s">
        <v>516</v>
      </c>
      <c r="B77" s="61" t="s">
        <v>271</v>
      </c>
      <c r="C77" s="60">
        <v>39406.449999999997</v>
      </c>
      <c r="E77" s="1">
        <f>(C77-C$7)/C$8</f>
        <v>543.991509509151</v>
      </c>
      <c r="F77" s="1">
        <f>ROUND(2*E77,0)/2</f>
        <v>544</v>
      </c>
      <c r="G77" s="1">
        <f>C77-(C$7+C$8*F77)</f>
        <v>-1.8493600000510924E-2</v>
      </c>
      <c r="I77" s="1">
        <f>G77</f>
        <v>-1.8493600000510924E-2</v>
      </c>
      <c r="M77" s="2"/>
      <c r="O77" s="2">
        <f ca="1">+C$11+C$12*F77</f>
        <v>2.5132332632525536E-3</v>
      </c>
      <c r="Q77" s="5">
        <f>C77-15018.5</f>
        <v>24387.949999999997</v>
      </c>
      <c r="U77" s="2"/>
    </row>
    <row r="78" spans="1:21" x14ac:dyDescent="0.2">
      <c r="A78" s="59" t="s">
        <v>516</v>
      </c>
      <c r="B78" s="61" t="s">
        <v>271</v>
      </c>
      <c r="C78" s="60">
        <v>39406.461000000003</v>
      </c>
      <c r="E78" s="1">
        <f>(C78-C$7)/C$8</f>
        <v>543.9965596561957</v>
      </c>
      <c r="F78" s="1">
        <f>ROUND(2*E78,0)/2</f>
        <v>544</v>
      </c>
      <c r="G78" s="1">
        <f>C78-(C$7+C$8*F78)</f>
        <v>-7.4935999946319498E-3</v>
      </c>
      <c r="I78" s="1">
        <f>G78</f>
        <v>-7.4935999946319498E-3</v>
      </c>
      <c r="M78" s="2"/>
      <c r="O78" s="2">
        <f ca="1">+C$11+C$12*F78</f>
        <v>2.5132332632525536E-3</v>
      </c>
      <c r="Q78" s="5">
        <f>C78-15018.5</f>
        <v>24387.961000000003</v>
      </c>
      <c r="U78" s="2"/>
    </row>
    <row r="79" spans="1:21" x14ac:dyDescent="0.2">
      <c r="A79" s="59" t="s">
        <v>516</v>
      </c>
      <c r="B79" s="61" t="s">
        <v>271</v>
      </c>
      <c r="C79" s="60">
        <v>39406.470999999998</v>
      </c>
      <c r="E79" s="1">
        <f>(C79-C$7)/C$8</f>
        <v>544.00115069895867</v>
      </c>
      <c r="F79" s="1">
        <f>ROUND(2*E79,0)/2</f>
        <v>544</v>
      </c>
      <c r="G79" s="1">
        <f>C79-(C$7+C$8*F79)</f>
        <v>2.5064000001293607E-3</v>
      </c>
      <c r="I79" s="1">
        <f>G79</f>
        <v>2.5064000001293607E-3</v>
      </c>
      <c r="M79" s="2"/>
      <c r="O79" s="2">
        <f ca="1">+C$11+C$12*F79</f>
        <v>2.5132332632525536E-3</v>
      </c>
      <c r="Q79" s="5">
        <f>C79-15018.5</f>
        <v>24387.970999999998</v>
      </c>
      <c r="U79" s="2"/>
    </row>
    <row r="80" spans="1:21" x14ac:dyDescent="0.2">
      <c r="A80" s="59" t="s">
        <v>516</v>
      </c>
      <c r="B80" s="61" t="s">
        <v>271</v>
      </c>
      <c r="C80" s="60">
        <v>39430.43</v>
      </c>
      <c r="E80" s="1">
        <f>(C80-C$7)/C$8</f>
        <v>555.00083006053308</v>
      </c>
      <c r="F80" s="1">
        <f>ROUND(2*E80,0)/2</f>
        <v>555</v>
      </c>
      <c r="G80" s="1">
        <f>C80-(C$7+C$8*F80)</f>
        <v>1.808000000892207E-3</v>
      </c>
      <c r="I80" s="1">
        <f>G80</f>
        <v>1.808000000892207E-3</v>
      </c>
      <c r="M80" s="2"/>
      <c r="O80" s="2">
        <f ca="1">+C$11+C$12*F80</f>
        <v>2.5077772915884397E-3</v>
      </c>
      <c r="Q80" s="5">
        <f>C80-15018.5</f>
        <v>24411.93</v>
      </c>
      <c r="U80" s="2"/>
    </row>
    <row r="81" spans="1:34" x14ac:dyDescent="0.2">
      <c r="A81" s="19" t="s">
        <v>283</v>
      </c>
      <c r="B81" s="17"/>
      <c r="C81" s="25">
        <v>39678.747000000003</v>
      </c>
      <c r="D81" s="26"/>
      <c r="E81" s="1">
        <f>(C81-C$7)/C$8</f>
        <v>669.00422669761383</v>
      </c>
      <c r="F81" s="1">
        <f>ROUND(2*E81,0)/2</f>
        <v>669</v>
      </c>
      <c r="G81" s="1">
        <f>C81-(C$7+C$8*F81)</f>
        <v>9.206400005496107E-3</v>
      </c>
      <c r="I81" s="1">
        <f>G81</f>
        <v>9.206400005496107E-3</v>
      </c>
      <c r="M81" s="2"/>
      <c r="O81" s="2">
        <f ca="1">+C$11+C$12*F81</f>
        <v>2.4512335852512608E-3</v>
      </c>
      <c r="Q81" s="5">
        <f>C81-15018.5</f>
        <v>24660.247000000003</v>
      </c>
      <c r="U81" s="2"/>
    </row>
    <row r="82" spans="1:34" x14ac:dyDescent="0.2">
      <c r="A82" s="59" t="s">
        <v>531</v>
      </c>
      <c r="B82" s="61" t="s">
        <v>271</v>
      </c>
      <c r="C82" s="60">
        <v>39698.334999999999</v>
      </c>
      <c r="E82" s="1">
        <f>(C82-C$7)/C$8</f>
        <v>677.99716126643784</v>
      </c>
      <c r="F82" s="1">
        <f>ROUND(2*E82,0)/2</f>
        <v>678</v>
      </c>
      <c r="G82" s="1">
        <f>C82-(C$7+C$8*F82)</f>
        <v>-6.1831999992136844E-3</v>
      </c>
      <c r="H82" s="1">
        <f>G82</f>
        <v>-6.1831999992136844E-3</v>
      </c>
      <c r="M82" s="2"/>
      <c r="O82" s="2">
        <f ca="1">+C$11+C$12*F82</f>
        <v>2.4467696084351674E-3</v>
      </c>
      <c r="Q82" s="5">
        <f>C82-15018.5</f>
        <v>24679.834999999999</v>
      </c>
      <c r="U82" s="2"/>
    </row>
    <row r="83" spans="1:34" x14ac:dyDescent="0.2">
      <c r="A83" s="18" t="s">
        <v>173</v>
      </c>
      <c r="C83" s="24">
        <v>40038.136299999998</v>
      </c>
      <c r="E83" s="1">
        <f>(C83-C$7)/C$8</f>
        <v>834.00139126959982</v>
      </c>
      <c r="F83" s="1">
        <v>834</v>
      </c>
      <c r="G83" s="1">
        <f>C83-(C$7+C$8*F83)</f>
        <v>3.030400002899114E-3</v>
      </c>
      <c r="J83" s="1">
        <f>G83</f>
        <v>3.030400002899114E-3</v>
      </c>
      <c r="M83" s="2"/>
      <c r="O83" s="2">
        <f ca="1">+C$11+C$12*F83</f>
        <v>2.3693940102895543E-3</v>
      </c>
      <c r="Q83" s="5">
        <f>C83-15018.5</f>
        <v>25019.636299999998</v>
      </c>
      <c r="U83" s="2"/>
    </row>
    <row r="84" spans="1:34" x14ac:dyDescent="0.2">
      <c r="A84" s="59" t="s">
        <v>535</v>
      </c>
      <c r="B84" s="61" t="s">
        <v>271</v>
      </c>
      <c r="C84" s="60">
        <v>40044.671000000002</v>
      </c>
      <c r="E84" s="1">
        <f>(C84-C$7)/C$8</f>
        <v>837.00149998549421</v>
      </c>
      <c r="F84" s="1">
        <f>ROUND(2*E84,0)/2</f>
        <v>837</v>
      </c>
      <c r="G84" s="1">
        <f>C84-(C$7+C$8*F84)</f>
        <v>3.2672000015736558E-3</v>
      </c>
      <c r="K84" s="1">
        <f>G84</f>
        <v>3.2672000015736558E-3</v>
      </c>
      <c r="M84" s="2"/>
      <c r="O84" s="2">
        <f ca="1">+C$11+C$12*F84</f>
        <v>2.3679060180175232E-3</v>
      </c>
      <c r="Q84" s="5">
        <f>C84-15018.5</f>
        <v>25026.171000000002</v>
      </c>
      <c r="U84" s="2"/>
    </row>
    <row r="85" spans="1:34" x14ac:dyDescent="0.2">
      <c r="A85" s="19" t="s">
        <v>278</v>
      </c>
      <c r="B85" s="17"/>
      <c r="C85" s="25">
        <v>40079.519</v>
      </c>
      <c r="D85" s="26"/>
      <c r="E85" s="1">
        <f>(C85-C$7)/C$8</f>
        <v>853.00036581428856</v>
      </c>
      <c r="F85" s="1">
        <f>ROUND(2*E85,0)/2</f>
        <v>853</v>
      </c>
      <c r="G85" s="1">
        <f>C85-(C$7+C$8*F85)</f>
        <v>7.9679999907966703E-4</v>
      </c>
      <c r="I85" s="1">
        <f>G85</f>
        <v>7.9679999907966703E-4</v>
      </c>
      <c r="M85" s="2"/>
      <c r="O85" s="2">
        <f ca="1">+C$11+C$12*F85</f>
        <v>2.3599700592333577E-3</v>
      </c>
      <c r="Q85" s="5">
        <f>C85-15018.5</f>
        <v>25061.019</v>
      </c>
      <c r="U85" s="2"/>
    </row>
    <row r="86" spans="1:34" x14ac:dyDescent="0.2">
      <c r="A86" s="19" t="s">
        <v>278</v>
      </c>
      <c r="B86" s="17"/>
      <c r="C86" s="25">
        <v>40395.355000000003</v>
      </c>
      <c r="D86" s="26"/>
      <c r="E86" s="1">
        <f>(C86-C$7)/C$8</f>
        <v>998.00202409893689</v>
      </c>
      <c r="F86" s="1">
        <f>ROUND(2*E86,0)/2</f>
        <v>998</v>
      </c>
      <c r="G86" s="1">
        <f>C86-(C$7+C$8*F86)</f>
        <v>4.4088000067858957E-3</v>
      </c>
      <c r="I86" s="1">
        <f>G86</f>
        <v>4.4088000067858957E-3</v>
      </c>
      <c r="M86" s="2"/>
      <c r="O86" s="2">
        <f ca="1">+C$11+C$12*F86</f>
        <v>2.2880504327518585E-3</v>
      </c>
      <c r="Q86" s="5">
        <f>C86-15018.5</f>
        <v>25376.855000000003</v>
      </c>
      <c r="U86" s="2"/>
    </row>
    <row r="87" spans="1:34" x14ac:dyDescent="0.2">
      <c r="A87" s="18" t="s">
        <v>222</v>
      </c>
      <c r="C87" s="24">
        <v>40541.286</v>
      </c>
      <c r="E87" s="1">
        <f>(C87-C$7)/C$8</f>
        <v>1064.9995702783981</v>
      </c>
      <c r="F87" s="1">
        <f>ROUND(2*E87,0)/2</f>
        <v>1065</v>
      </c>
      <c r="G87" s="1">
        <f>C87-(C$7+C$8*F87)</f>
        <v>-9.3599999672733247E-4</v>
      </c>
      <c r="I87" s="1">
        <f>G87</f>
        <v>-9.3599999672733247E-4</v>
      </c>
      <c r="M87" s="2"/>
      <c r="O87" s="2">
        <f ca="1">+C$11+C$12*F87</f>
        <v>2.2548186053431654E-3</v>
      </c>
      <c r="Q87" s="5">
        <f>C87-15018.5</f>
        <v>25522.786</v>
      </c>
      <c r="U87" s="2"/>
      <c r="AD87" s="1">
        <v>12</v>
      </c>
      <c r="AF87" s="1" t="s">
        <v>221</v>
      </c>
      <c r="AH87" s="1" t="s">
        <v>223</v>
      </c>
    </row>
    <row r="88" spans="1:34" x14ac:dyDescent="0.2">
      <c r="A88" s="18" t="s">
        <v>222</v>
      </c>
      <c r="C88" s="24">
        <v>40619.692999999999</v>
      </c>
      <c r="E88" s="1">
        <f>(C88-C$7)/C$8</f>
        <v>1100.9965592889105</v>
      </c>
      <c r="F88" s="1">
        <f>ROUND(2*E88,0)/2</f>
        <v>1101</v>
      </c>
      <c r="G88" s="1">
        <f>C88-(C$7+C$8*F88)</f>
        <v>-7.4944000007235445E-3</v>
      </c>
      <c r="I88" s="1">
        <f>G88</f>
        <v>-7.4944000007235445E-3</v>
      </c>
      <c r="M88" s="2"/>
      <c r="O88" s="2">
        <f ca="1">+C$11+C$12*F88</f>
        <v>2.236962698078793E-3</v>
      </c>
      <c r="Q88" s="5">
        <f>C88-15018.5</f>
        <v>25601.192999999999</v>
      </c>
      <c r="U88" s="2"/>
      <c r="AD88" s="1">
        <v>6</v>
      </c>
      <c r="AF88" s="1" t="s">
        <v>224</v>
      </c>
      <c r="AH88" s="1" t="s">
        <v>223</v>
      </c>
    </row>
    <row r="89" spans="1:34" x14ac:dyDescent="0.2">
      <c r="A89" s="59" t="s">
        <v>552</v>
      </c>
      <c r="B89" s="61" t="s">
        <v>271</v>
      </c>
      <c r="C89" s="60">
        <v>40765.652999999998</v>
      </c>
      <c r="E89" s="1">
        <f>(C89-C$7)/C$8</f>
        <v>1168.0074194923925</v>
      </c>
      <c r="F89" s="1">
        <f>ROUND(2*E89,0)/2</f>
        <v>1168</v>
      </c>
      <c r="G89" s="1">
        <f>C89-(C$7+C$8*F89)</f>
        <v>1.6160799998033326E-2</v>
      </c>
      <c r="K89" s="1">
        <f>G89</f>
        <v>1.6160799998033326E-2</v>
      </c>
      <c r="M89" s="2"/>
      <c r="O89" s="2">
        <f ca="1">+C$11+C$12*F89</f>
        <v>2.2037308706701004E-3</v>
      </c>
      <c r="Q89" s="5">
        <f>C89-15018.5</f>
        <v>25747.152999999998</v>
      </c>
      <c r="U89" s="2"/>
    </row>
    <row r="90" spans="1:34" x14ac:dyDescent="0.2">
      <c r="A90" s="18" t="s">
        <v>173</v>
      </c>
      <c r="C90" s="24">
        <v>40770.001100000001</v>
      </c>
      <c r="E90" s="1">
        <f>(C90-C$7)/C$8</f>
        <v>1170.0036507972086</v>
      </c>
      <c r="F90" s="1">
        <v>1170</v>
      </c>
      <c r="G90" s="1">
        <f>C90-(C$7+C$8*F90)</f>
        <v>7.9520000072079711E-3</v>
      </c>
      <c r="J90" s="1">
        <f>G90</f>
        <v>7.9520000072079711E-3</v>
      </c>
      <c r="M90" s="2"/>
      <c r="O90" s="2">
        <f ca="1">+C$11+C$12*F90</f>
        <v>2.2027388758220794E-3</v>
      </c>
      <c r="Q90" s="5">
        <f>C90-15018.5</f>
        <v>25751.501100000001</v>
      </c>
      <c r="U90" s="2"/>
    </row>
    <row r="91" spans="1:34" x14ac:dyDescent="0.2">
      <c r="A91" s="18" t="s">
        <v>225</v>
      </c>
      <c r="C91" s="24">
        <v>40811.374000000003</v>
      </c>
      <c r="E91" s="1">
        <f>(C91-C$7)/C$8</f>
        <v>1188.9981261199873</v>
      </c>
      <c r="F91" s="1">
        <f>ROUND(2*E91,0)/2</f>
        <v>1189</v>
      </c>
      <c r="G91" s="1">
        <f>C91-(C$7+C$8*F91)</f>
        <v>-4.0815999964252114E-3</v>
      </c>
      <c r="I91" s="1">
        <f>G91</f>
        <v>-4.0815999964252114E-3</v>
      </c>
      <c r="M91" s="2"/>
      <c r="O91" s="2">
        <f ca="1">+C$11+C$12*F91</f>
        <v>2.1933149247658828E-3</v>
      </c>
      <c r="Q91" s="5">
        <f>C91-15018.5</f>
        <v>25792.874000000003</v>
      </c>
      <c r="U91" s="2"/>
      <c r="AD91" s="1">
        <v>7</v>
      </c>
      <c r="AF91" s="1" t="s">
        <v>224</v>
      </c>
      <c r="AH91" s="1" t="s">
        <v>223</v>
      </c>
    </row>
    <row r="92" spans="1:34" x14ac:dyDescent="0.2">
      <c r="A92" s="59" t="s">
        <v>559</v>
      </c>
      <c r="B92" s="61" t="s">
        <v>271</v>
      </c>
      <c r="C92" s="60">
        <v>40811.375</v>
      </c>
      <c r="E92" s="1">
        <f>(C92-C$7)/C$8</f>
        <v>1188.9985852242623</v>
      </c>
      <c r="F92" s="1">
        <f>ROUND(2*E92,0)/2</f>
        <v>1189</v>
      </c>
      <c r="G92" s="1">
        <f>C92-(C$7+C$8*F92)</f>
        <v>-3.0815999998594634E-3</v>
      </c>
      <c r="I92" s="1">
        <f>G92</f>
        <v>-3.0815999998594634E-3</v>
      </c>
      <c r="K92" s="2"/>
      <c r="M92" s="2"/>
      <c r="O92" s="2">
        <f ca="1">+C$11+C$12*F92</f>
        <v>2.1933149247658828E-3</v>
      </c>
      <c r="Q92" s="5">
        <f>C92-15018.5</f>
        <v>25792.875</v>
      </c>
    </row>
    <row r="93" spans="1:34" x14ac:dyDescent="0.2">
      <c r="A93" s="18" t="s">
        <v>225</v>
      </c>
      <c r="C93" s="24">
        <v>40811.381000000001</v>
      </c>
      <c r="E93" s="1">
        <f>(C93-C$7)/C$8</f>
        <v>1189.0013398499223</v>
      </c>
      <c r="F93" s="1">
        <f>ROUND(2*E93,0)/2</f>
        <v>1189</v>
      </c>
      <c r="G93" s="1">
        <f>C93-(C$7+C$8*F93)</f>
        <v>2.9184000013628975E-3</v>
      </c>
      <c r="I93" s="1">
        <f>G93</f>
        <v>2.9184000013628975E-3</v>
      </c>
      <c r="K93" s="2"/>
      <c r="M93" s="2"/>
      <c r="O93" s="2">
        <f ca="1">+C$11+C$12*F93</f>
        <v>2.1933149247658828E-3</v>
      </c>
      <c r="Q93" s="5">
        <f>C93-15018.5</f>
        <v>25792.881000000001</v>
      </c>
      <c r="AD93" s="1">
        <v>18</v>
      </c>
      <c r="AF93" s="1" t="s">
        <v>221</v>
      </c>
      <c r="AH93" s="1" t="s">
        <v>223</v>
      </c>
    </row>
    <row r="94" spans="1:34" x14ac:dyDescent="0.2">
      <c r="A94" s="18" t="s">
        <v>225</v>
      </c>
      <c r="C94" s="24">
        <v>40836.400999999998</v>
      </c>
      <c r="E94" s="1">
        <f>(C94-C$7)/C$8</f>
        <v>1200.4881288489007</v>
      </c>
      <c r="F94" s="1">
        <f>ROUND(2*E94,0)/2</f>
        <v>1200.5</v>
      </c>
      <c r="G94" s="1">
        <f>C94-(C$7+C$8*F94)</f>
        <v>-2.5857200002064928E-2</v>
      </c>
      <c r="I94" s="1">
        <f>G94</f>
        <v>-2.5857200002064928E-2</v>
      </c>
      <c r="K94" s="2"/>
      <c r="M94" s="2"/>
      <c r="O94" s="2">
        <f ca="1">+C$11+C$12*F94</f>
        <v>2.1876109543897638E-3</v>
      </c>
      <c r="Q94" s="5">
        <f>C94-15018.5</f>
        <v>25817.900999999998</v>
      </c>
      <c r="AD94" s="1">
        <v>14</v>
      </c>
      <c r="AF94" s="1" t="s">
        <v>221</v>
      </c>
      <c r="AH94" s="1" t="s">
        <v>223</v>
      </c>
    </row>
    <row r="95" spans="1:34" x14ac:dyDescent="0.2">
      <c r="A95" s="59" t="s">
        <v>559</v>
      </c>
      <c r="B95" s="61" t="s">
        <v>271</v>
      </c>
      <c r="C95" s="60">
        <v>40848.406999999999</v>
      </c>
      <c r="E95" s="1">
        <f>(C95-C$7)/C$8</f>
        <v>1206.0001347930163</v>
      </c>
      <c r="F95" s="1">
        <f>ROUND(2*E95,0)/2</f>
        <v>1206</v>
      </c>
      <c r="G95" s="1">
        <f>C95-(C$7+C$8*F95)</f>
        <v>2.9360000189626589E-4</v>
      </c>
      <c r="I95" s="1">
        <f>G95</f>
        <v>2.9360000189626589E-4</v>
      </c>
      <c r="K95" s="2"/>
      <c r="M95" s="2"/>
      <c r="O95" s="2">
        <f ca="1">+C$11+C$12*F95</f>
        <v>2.1848829685577071E-3</v>
      </c>
      <c r="Q95" s="5">
        <f>C95-15018.5</f>
        <v>25829.906999999999</v>
      </c>
    </row>
    <row r="96" spans="1:34" x14ac:dyDescent="0.2">
      <c r="A96" s="59" t="s">
        <v>559</v>
      </c>
      <c r="B96" s="61" t="s">
        <v>271</v>
      </c>
      <c r="C96" s="60">
        <v>40859.298000000003</v>
      </c>
      <c r="E96" s="1">
        <f>(C96-C$7)/C$8</f>
        <v>1211.0002394687929</v>
      </c>
      <c r="F96" s="1">
        <f>ROUND(2*E96,0)/2</f>
        <v>1211</v>
      </c>
      <c r="G96" s="1">
        <f>C96-(C$7+C$8*F96)</f>
        <v>5.2160000632284209E-4</v>
      </c>
      <c r="I96" s="1">
        <f>G96</f>
        <v>5.2160000632284209E-4</v>
      </c>
      <c r="K96" s="2"/>
      <c r="M96" s="2"/>
      <c r="O96" s="2">
        <f ca="1">+C$11+C$12*F96</f>
        <v>2.1824029814376555E-3</v>
      </c>
      <c r="Q96" s="5">
        <f>C96-15018.5</f>
        <v>25840.798000000003</v>
      </c>
    </row>
    <row r="97" spans="1:34" x14ac:dyDescent="0.2">
      <c r="A97" s="59" t="s">
        <v>552</v>
      </c>
      <c r="B97" s="61" t="s">
        <v>271</v>
      </c>
      <c r="C97" s="60">
        <v>40863.653899999998</v>
      </c>
      <c r="E97" s="1">
        <f>(C97-C$7)/C$8</f>
        <v>1213.0000517869623</v>
      </c>
      <c r="F97" s="1">
        <f>ROUND(2*E97,0)/2</f>
        <v>1213</v>
      </c>
      <c r="G97" s="1">
        <f>C97-(C$7+C$8*F97)</f>
        <v>1.1280000035185367E-4</v>
      </c>
      <c r="K97" s="2">
        <f>G97</f>
        <v>1.1280000035185367E-4</v>
      </c>
      <c r="M97" s="2"/>
      <c r="O97" s="2">
        <f ca="1">+C$11+C$12*F97</f>
        <v>2.1814109865896346E-3</v>
      </c>
      <c r="Q97" s="5">
        <f>C97-15018.5</f>
        <v>25845.153899999998</v>
      </c>
    </row>
    <row r="98" spans="1:34" x14ac:dyDescent="0.2">
      <c r="A98" s="18" t="s">
        <v>227</v>
      </c>
      <c r="C98" s="24">
        <v>40872.353000000003</v>
      </c>
      <c r="E98" s="1">
        <f>(C98-C$7)/C$8</f>
        <v>1216.9938457989961</v>
      </c>
      <c r="F98" s="1">
        <f>ROUND(2*E98,0)/2</f>
        <v>1217</v>
      </c>
      <c r="G98" s="1">
        <f>C98-(C$7+C$8*F98)</f>
        <v>-1.3404799996351358E-2</v>
      </c>
      <c r="I98" s="1">
        <f>G98</f>
        <v>-1.3404799996351358E-2</v>
      </c>
      <c r="K98" s="2"/>
      <c r="M98" s="2"/>
      <c r="O98" s="2">
        <f ca="1">+C$11+C$12*F98</f>
        <v>2.1794269968935932E-3</v>
      </c>
      <c r="Q98" s="5">
        <f>C98-15018.5</f>
        <v>25853.853000000003</v>
      </c>
      <c r="AD98" s="1">
        <v>8</v>
      </c>
      <c r="AF98" s="1" t="s">
        <v>226</v>
      </c>
      <c r="AH98" s="1" t="s">
        <v>223</v>
      </c>
    </row>
    <row r="99" spans="1:34" x14ac:dyDescent="0.2">
      <c r="A99" s="18" t="s">
        <v>227</v>
      </c>
      <c r="C99" s="24">
        <v>40872.377999999997</v>
      </c>
      <c r="E99" s="1">
        <f>(C99-C$7)/C$8</f>
        <v>1217.0053234059069</v>
      </c>
      <c r="F99" s="1">
        <f>ROUND(2*E99,0)/2</f>
        <v>1217</v>
      </c>
      <c r="G99" s="1">
        <f>C99-(C$7+C$8*F99)</f>
        <v>1.1595199997827876E-2</v>
      </c>
      <c r="I99" s="1">
        <f>G99</f>
        <v>1.1595199997827876E-2</v>
      </c>
      <c r="K99" s="2"/>
      <c r="M99" s="2"/>
      <c r="O99" s="2">
        <f ca="1">+C$11+C$12*F99</f>
        <v>2.1794269968935932E-3</v>
      </c>
      <c r="Q99" s="5">
        <f>C99-15018.5</f>
        <v>25853.877999999997</v>
      </c>
      <c r="AD99" s="1">
        <v>21</v>
      </c>
      <c r="AF99" s="1" t="s">
        <v>221</v>
      </c>
      <c r="AH99" s="1" t="s">
        <v>223</v>
      </c>
    </row>
    <row r="100" spans="1:34" x14ac:dyDescent="0.2">
      <c r="A100" s="18" t="s">
        <v>228</v>
      </c>
      <c r="C100" s="24">
        <v>41057.502</v>
      </c>
      <c r="E100" s="1">
        <f>(C100-C$7)/C$8</f>
        <v>1301.9965434957239</v>
      </c>
      <c r="F100" s="1">
        <f>ROUND(2*E100,0)/2</f>
        <v>1302</v>
      </c>
      <c r="G100" s="1">
        <f>C100-(C$7+C$8*F100)</f>
        <v>-7.5288000007276423E-3</v>
      </c>
      <c r="I100" s="1">
        <f>G100</f>
        <v>-7.5288000007276423E-3</v>
      </c>
      <c r="K100" s="2"/>
      <c r="M100" s="2"/>
      <c r="O100" s="2">
        <f ca="1">+C$11+C$12*F100</f>
        <v>2.1372672158527142E-3</v>
      </c>
      <c r="Q100" s="5">
        <f>C100-15018.5</f>
        <v>26039.002</v>
      </c>
      <c r="AD100" s="1">
        <v>12</v>
      </c>
      <c r="AF100" s="1" t="s">
        <v>221</v>
      </c>
      <c r="AH100" s="1" t="s">
        <v>223</v>
      </c>
    </row>
    <row r="101" spans="1:34" x14ac:dyDescent="0.2">
      <c r="A101" s="18" t="s">
        <v>173</v>
      </c>
      <c r="C101" s="24">
        <v>41133.741900000001</v>
      </c>
      <c r="E101" s="1">
        <f>(C101-C$7)/C$8</f>
        <v>1336.9986076285516</v>
      </c>
      <c r="F101" s="1">
        <v>1337</v>
      </c>
      <c r="G101" s="1">
        <f>C101-(C$7+C$8*F101)</f>
        <v>-3.0327999993460253E-3</v>
      </c>
      <c r="J101" s="1">
        <f>G101</f>
        <v>-3.0327999993460253E-3</v>
      </c>
      <c r="K101" s="2"/>
      <c r="M101" s="2"/>
      <c r="O101" s="2">
        <f ca="1">+C$11+C$12*F101</f>
        <v>2.1199073060123525E-3</v>
      </c>
      <c r="Q101" s="5">
        <f>C101-15018.5</f>
        <v>26115.241900000001</v>
      </c>
    </row>
    <row r="102" spans="1:34" x14ac:dyDescent="0.2">
      <c r="A102" s="59" t="s">
        <v>586</v>
      </c>
      <c r="B102" s="61" t="s">
        <v>271</v>
      </c>
      <c r="C102" s="60">
        <v>41133.741999999998</v>
      </c>
      <c r="E102" s="1">
        <f>(C102-C$7)/C$8</f>
        <v>1336.998653538978</v>
      </c>
      <c r="F102" s="1">
        <f>ROUND(2*E102,0)/2</f>
        <v>1337</v>
      </c>
      <c r="G102" s="1">
        <f>C102-(C$7+C$8*F102)</f>
        <v>-2.9328000018722378E-3</v>
      </c>
      <c r="K102" s="2">
        <f>G102</f>
        <v>-2.9328000018722378E-3</v>
      </c>
      <c r="M102" s="2"/>
      <c r="O102" s="2">
        <f ca="1">+C$11+C$12*F102</f>
        <v>2.1199073060123525E-3</v>
      </c>
      <c r="Q102" s="5">
        <f>C102-15018.5</f>
        <v>26115.241999999998</v>
      </c>
    </row>
    <row r="103" spans="1:34" x14ac:dyDescent="0.2">
      <c r="A103" s="18" t="s">
        <v>229</v>
      </c>
      <c r="C103" s="24">
        <v>41142.46</v>
      </c>
      <c r="E103" s="1">
        <f>(C103-C$7)/C$8</f>
        <v>1341.0011246218364</v>
      </c>
      <c r="F103" s="1">
        <f>ROUND(2*E103,0)/2</f>
        <v>1341</v>
      </c>
      <c r="G103" s="1">
        <f>C103-(C$7+C$8*F103)</f>
        <v>2.4496000041835941E-3</v>
      </c>
      <c r="I103" s="1">
        <f>G103</f>
        <v>2.4496000041835941E-3</v>
      </c>
      <c r="K103" s="2"/>
      <c r="M103" s="2"/>
      <c r="O103" s="2">
        <f ca="1">+C$11+C$12*F103</f>
        <v>2.1179233163163111E-3</v>
      </c>
      <c r="Q103" s="5">
        <f>C103-15018.5</f>
        <v>26123.96</v>
      </c>
      <c r="AD103" s="1">
        <v>11</v>
      </c>
      <c r="AF103" s="1" t="s">
        <v>224</v>
      </c>
      <c r="AH103" s="1" t="s">
        <v>223</v>
      </c>
    </row>
    <row r="104" spans="1:34" x14ac:dyDescent="0.2">
      <c r="A104" s="18" t="s">
        <v>229</v>
      </c>
      <c r="C104" s="24">
        <v>41166.423000000003</v>
      </c>
      <c r="E104" s="1">
        <f>(C104-C$7)/C$8</f>
        <v>1352.0026404005173</v>
      </c>
      <c r="F104" s="1">
        <f>ROUND(2*E104,0)/2</f>
        <v>1352</v>
      </c>
      <c r="G104" s="1">
        <f>C104-(C$7+C$8*F104)</f>
        <v>5.7512000057613477E-3</v>
      </c>
      <c r="I104" s="1">
        <f>G104</f>
        <v>5.7512000057613477E-3</v>
      </c>
      <c r="K104" s="2"/>
      <c r="M104" s="2"/>
      <c r="O104" s="2">
        <f ca="1">+C$11+C$12*F104</f>
        <v>2.1124673446521972E-3</v>
      </c>
      <c r="Q104" s="5">
        <f>C104-15018.5</f>
        <v>26147.923000000003</v>
      </c>
      <c r="AD104" s="1">
        <v>9</v>
      </c>
      <c r="AF104" s="1" t="s">
        <v>226</v>
      </c>
      <c r="AH104" s="1" t="s">
        <v>223</v>
      </c>
    </row>
    <row r="105" spans="1:34" x14ac:dyDescent="0.2">
      <c r="A105" s="18" t="s">
        <v>230</v>
      </c>
      <c r="C105" s="24">
        <v>41214.341999999997</v>
      </c>
      <c r="E105" s="1">
        <f>(C105-C$7)/C$8</f>
        <v>1374.002458227938</v>
      </c>
      <c r="F105" s="1">
        <f>ROUND(2*E105,0)/2</f>
        <v>1374</v>
      </c>
      <c r="G105" s="1">
        <f>C105-(C$7+C$8*F105)</f>
        <v>5.3543999965768307E-3</v>
      </c>
      <c r="I105" s="1">
        <f>G105</f>
        <v>5.3543999965768307E-3</v>
      </c>
      <c r="K105" s="2"/>
      <c r="M105" s="2"/>
      <c r="O105" s="2">
        <f ca="1">+C$11+C$12*F105</f>
        <v>2.1015554013239695E-3</v>
      </c>
      <c r="Q105" s="5">
        <f>C105-15018.5</f>
        <v>26195.841999999997</v>
      </c>
      <c r="AD105" s="1">
        <v>11</v>
      </c>
      <c r="AF105" s="1" t="s">
        <v>221</v>
      </c>
      <c r="AH105" s="1" t="s">
        <v>223</v>
      </c>
    </row>
    <row r="106" spans="1:34" x14ac:dyDescent="0.2">
      <c r="A106" s="18" t="s">
        <v>231</v>
      </c>
      <c r="C106" s="24">
        <v>41299.271000000001</v>
      </c>
      <c r="E106" s="1">
        <f>(C106-C$7)/C$8</f>
        <v>1412.9937253300329</v>
      </c>
      <c r="F106" s="1">
        <f>ROUND(2*E106,0)/2</f>
        <v>1413</v>
      </c>
      <c r="G106" s="1">
        <f>C106-(C$7+C$8*F106)</f>
        <v>-1.3667200000782032E-2</v>
      </c>
      <c r="I106" s="1">
        <f>G106</f>
        <v>-1.3667200000782032E-2</v>
      </c>
      <c r="K106" s="2"/>
      <c r="M106" s="2"/>
      <c r="O106" s="2">
        <f ca="1">+C$11+C$12*F106</f>
        <v>2.0822115017875664E-3</v>
      </c>
      <c r="Q106" s="5">
        <f>C106-15018.5</f>
        <v>26280.771000000001</v>
      </c>
      <c r="AD106" s="1">
        <v>11</v>
      </c>
      <c r="AF106" s="1" t="s">
        <v>221</v>
      </c>
      <c r="AH106" s="1" t="s">
        <v>223</v>
      </c>
    </row>
    <row r="107" spans="1:34" x14ac:dyDescent="0.2">
      <c r="A107" s="18" t="s">
        <v>173</v>
      </c>
      <c r="C107" s="24">
        <v>41499.666599999997</v>
      </c>
      <c r="E107" s="1">
        <f>(C107-C$7)/C$8</f>
        <v>1504.996202289424</v>
      </c>
      <c r="F107" s="1">
        <v>1505</v>
      </c>
      <c r="G107" s="1">
        <f>C107-(C$7+C$8*F107)</f>
        <v>-8.2719999991240911E-3</v>
      </c>
      <c r="J107" s="1">
        <f>G107</f>
        <v>-8.2719999991240911E-3</v>
      </c>
      <c r="K107" s="2"/>
      <c r="M107" s="2"/>
      <c r="O107" s="2">
        <f ca="1">+C$11+C$12*F107</f>
        <v>2.0365797387786148E-3</v>
      </c>
      <c r="Q107" s="5">
        <f>C107-15018.5</f>
        <v>26481.166599999997</v>
      </c>
    </row>
    <row r="108" spans="1:34" x14ac:dyDescent="0.2">
      <c r="A108" s="18" t="s">
        <v>232</v>
      </c>
      <c r="C108" s="24">
        <v>41569.370999999999</v>
      </c>
      <c r="E108" s="1">
        <f>(C108-C$7)/C$8</f>
        <v>1536.9977904229386</v>
      </c>
      <c r="F108" s="1">
        <f>ROUND(2*E108,0)/2</f>
        <v>1537</v>
      </c>
      <c r="G108" s="1">
        <f>C108-(C$7+C$8*F108)</f>
        <v>-4.8127999980351888E-3</v>
      </c>
      <c r="I108" s="1">
        <f>G108</f>
        <v>-4.8127999980351888E-3</v>
      </c>
      <c r="K108" s="2"/>
      <c r="M108" s="2"/>
      <c r="O108" s="2">
        <f ca="1">+C$11+C$12*F108</f>
        <v>2.0207078212102839E-3</v>
      </c>
      <c r="Q108" s="5">
        <f>C108-15018.5</f>
        <v>26550.870999999999</v>
      </c>
      <c r="AD108" s="1">
        <v>10</v>
      </c>
      <c r="AF108" s="1" t="s">
        <v>221</v>
      </c>
      <c r="AH108" s="1" t="s">
        <v>223</v>
      </c>
    </row>
    <row r="109" spans="1:34" x14ac:dyDescent="0.2">
      <c r="A109" s="18" t="s">
        <v>232</v>
      </c>
      <c r="C109" s="24">
        <v>41582.432999999997</v>
      </c>
      <c r="E109" s="1">
        <f>(C109-C$7)/C$8</f>
        <v>1542.9946104830765</v>
      </c>
      <c r="F109" s="1">
        <f>ROUND(2*E109,0)/2</f>
        <v>1543</v>
      </c>
      <c r="G109" s="1">
        <f>C109-(C$7+C$8*F109)</f>
        <v>-1.173920000292128E-2</v>
      </c>
      <c r="I109" s="1">
        <f>G109</f>
        <v>-1.173920000292128E-2</v>
      </c>
      <c r="K109" s="2"/>
      <c r="M109" s="2"/>
      <c r="O109" s="2">
        <f ca="1">+C$11+C$12*F109</f>
        <v>2.017731836666222E-3</v>
      </c>
      <c r="Q109" s="5">
        <f>C109-15018.5</f>
        <v>26563.932999999997</v>
      </c>
      <c r="AD109" s="1">
        <v>10</v>
      </c>
      <c r="AF109" s="1" t="s">
        <v>233</v>
      </c>
      <c r="AH109" s="1" t="s">
        <v>223</v>
      </c>
    </row>
    <row r="110" spans="1:34" x14ac:dyDescent="0.2">
      <c r="A110" s="18" t="s">
        <v>232</v>
      </c>
      <c r="C110" s="24">
        <v>41582.442999999999</v>
      </c>
      <c r="E110" s="1">
        <f>(C110-C$7)/C$8</f>
        <v>1542.9992015258429</v>
      </c>
      <c r="F110" s="1">
        <f>ROUND(2*E110,0)/2</f>
        <v>1543</v>
      </c>
      <c r="G110" s="1">
        <f>C110-(C$7+C$8*F110)</f>
        <v>-1.7392000008840114E-3</v>
      </c>
      <c r="I110" s="1">
        <f>G110</f>
        <v>-1.7392000008840114E-3</v>
      </c>
      <c r="K110" s="2"/>
      <c r="M110" s="2"/>
      <c r="O110" s="2">
        <f ca="1">+C$11+C$12*F110</f>
        <v>2.017731836666222E-3</v>
      </c>
      <c r="Q110" s="5">
        <f>C110-15018.5</f>
        <v>26563.942999999999</v>
      </c>
      <c r="AD110" s="1">
        <v>15</v>
      </c>
      <c r="AF110" s="1" t="s">
        <v>221</v>
      </c>
      <c r="AH110" s="1" t="s">
        <v>223</v>
      </c>
    </row>
    <row r="111" spans="1:34" x14ac:dyDescent="0.2">
      <c r="A111" s="59" t="s">
        <v>610</v>
      </c>
      <c r="B111" s="61" t="s">
        <v>271</v>
      </c>
      <c r="C111" s="60">
        <v>41593.338000000003</v>
      </c>
      <c r="E111" s="1">
        <f>(C111-C$7)/C$8</f>
        <v>1548.0011426187259</v>
      </c>
      <c r="F111" s="1">
        <f>ROUND(2*E111,0)/2</f>
        <v>1548</v>
      </c>
      <c r="G111" s="1">
        <f>C111-(C$7+C$8*F111)</f>
        <v>2.4888000043574721E-3</v>
      </c>
      <c r="K111" s="2">
        <f>G111</f>
        <v>2.4888000043574721E-3</v>
      </c>
      <c r="M111" s="2"/>
      <c r="O111" s="2">
        <f ca="1">+C$11+C$12*F111</f>
        <v>2.0152518495461704E-3</v>
      </c>
      <c r="Q111" s="5">
        <f>C111-15018.5</f>
        <v>26574.838000000003</v>
      </c>
    </row>
    <row r="112" spans="1:34" x14ac:dyDescent="0.2">
      <c r="A112" s="18" t="s">
        <v>234</v>
      </c>
      <c r="C112" s="24">
        <v>41595.338000000003</v>
      </c>
      <c r="E112" s="1">
        <f>(C112-C$7)/C$8</f>
        <v>1548.919351171802</v>
      </c>
      <c r="F112" s="1">
        <f>ROUND(2*E112,0)/2</f>
        <v>1549</v>
      </c>
      <c r="I112" s="16">
        <v>-0.17566559999249876</v>
      </c>
      <c r="K112" s="2"/>
      <c r="M112" s="2"/>
      <c r="O112" s="2">
        <f ca="1">+C$11+C$12*F112</f>
        <v>2.0147558521221597E-3</v>
      </c>
      <c r="Q112" s="5">
        <f>C112-15018.5</f>
        <v>26576.838000000003</v>
      </c>
      <c r="AD112" s="1">
        <v>10</v>
      </c>
      <c r="AF112" s="1" t="s">
        <v>221</v>
      </c>
      <c r="AH112" s="1" t="s">
        <v>223</v>
      </c>
    </row>
    <row r="113" spans="1:34" x14ac:dyDescent="0.2">
      <c r="A113" s="18" t="s">
        <v>234</v>
      </c>
      <c r="C113" s="24">
        <v>41606.385000000002</v>
      </c>
      <c r="E113" s="1">
        <f>(C113-C$7)/C$8</f>
        <v>1553.9910761147162</v>
      </c>
      <c r="F113" s="1">
        <f>ROUND(2*E113,0)/2</f>
        <v>1554</v>
      </c>
      <c r="G113" s="1">
        <f>C113-(C$7+C$8*F113)</f>
        <v>-1.9437599992670584E-2</v>
      </c>
      <c r="I113" s="1">
        <f>G113</f>
        <v>-1.9437599992670584E-2</v>
      </c>
      <c r="K113" s="2"/>
      <c r="M113" s="2"/>
      <c r="O113" s="2">
        <f ca="1">+C$11+C$12*F113</f>
        <v>2.0122758650021081E-3</v>
      </c>
      <c r="Q113" s="5">
        <f>C113-15018.5</f>
        <v>26587.885000000002</v>
      </c>
      <c r="AD113" s="1">
        <v>8</v>
      </c>
      <c r="AF113" s="1" t="s">
        <v>221</v>
      </c>
      <c r="AH113" s="1" t="s">
        <v>223</v>
      </c>
    </row>
    <row r="114" spans="1:34" x14ac:dyDescent="0.2">
      <c r="A114" s="59" t="s">
        <v>586</v>
      </c>
      <c r="B114" s="61" t="s">
        <v>271</v>
      </c>
      <c r="C114" s="60">
        <v>41621.658000000003</v>
      </c>
      <c r="E114" s="1">
        <f>(C114-C$7)/C$8</f>
        <v>1561.0029757302812</v>
      </c>
      <c r="F114" s="1">
        <f>ROUND(2*E114,0)/2</f>
        <v>1561</v>
      </c>
      <c r="G114" s="1">
        <f>C114-(C$7+C$8*F114)</f>
        <v>6.481600008555688E-3</v>
      </c>
      <c r="K114" s="2">
        <f>G114</f>
        <v>6.481600008555688E-3</v>
      </c>
      <c r="M114" s="2"/>
      <c r="O114" s="2">
        <f ca="1">+C$11+C$12*F114</f>
        <v>2.0088038830340356E-3</v>
      </c>
      <c r="Q114" s="5">
        <f>C114-15018.5</f>
        <v>26603.158000000003</v>
      </c>
    </row>
    <row r="115" spans="1:34" x14ac:dyDescent="0.2">
      <c r="A115" s="18" t="s">
        <v>173</v>
      </c>
      <c r="C115" s="24">
        <v>41865.605300000003</v>
      </c>
      <c r="E115" s="1">
        <f>(C115-C$7)/C$8</f>
        <v>1673.0002244101727</v>
      </c>
      <c r="F115" s="1">
        <v>1673</v>
      </c>
      <c r="G115" s="1">
        <f>C115-(C$7+C$8*F115)</f>
        <v>4.8880000395001844E-4</v>
      </c>
      <c r="J115" s="1">
        <f>G115</f>
        <v>4.8880000395001844E-4</v>
      </c>
      <c r="K115" s="2"/>
      <c r="M115" s="2"/>
      <c r="O115" s="2">
        <f ca="1">+C$11+C$12*F115</f>
        <v>1.9532521715448776E-3</v>
      </c>
      <c r="Q115" s="5">
        <f>C115-15018.5</f>
        <v>26847.105300000003</v>
      </c>
    </row>
    <row r="116" spans="1:34" x14ac:dyDescent="0.2">
      <c r="A116" s="59" t="s">
        <v>621</v>
      </c>
      <c r="B116" s="61" t="s">
        <v>271</v>
      </c>
      <c r="C116" s="60">
        <v>41900.451500000003</v>
      </c>
      <c r="E116" s="1">
        <f>(C116-C$7)/C$8</f>
        <v>1688.9982638512702</v>
      </c>
      <c r="F116" s="1">
        <f>ROUND(2*E116,0)/2</f>
        <v>1689</v>
      </c>
      <c r="G116" s="1">
        <f>C116-(C$7+C$8*F116)</f>
        <v>-3.7815999967278913E-3</v>
      </c>
      <c r="K116" s="2">
        <f>G116</f>
        <v>-3.7815999967278913E-3</v>
      </c>
      <c r="M116" s="2"/>
      <c r="O116" s="2">
        <f ca="1">+C$11+C$12*F116</f>
        <v>1.9453162127607121E-3</v>
      </c>
      <c r="Q116" s="5">
        <f>C116-15018.5</f>
        <v>26881.951500000003</v>
      </c>
    </row>
    <row r="117" spans="1:34" x14ac:dyDescent="0.2">
      <c r="A117" s="59" t="s">
        <v>626</v>
      </c>
      <c r="B117" s="61" t="s">
        <v>271</v>
      </c>
      <c r="C117" s="60">
        <v>41950.586000000003</v>
      </c>
      <c r="E117" s="1">
        <f>(C117-C$7)/C$8</f>
        <v>1712.0152272033631</v>
      </c>
      <c r="F117" s="1">
        <f>ROUND(2*E117,0)/2</f>
        <v>1712</v>
      </c>
      <c r="G117" s="1">
        <f>C117-(C$7+C$8*F117)</f>
        <v>3.3167200002935715E-2</v>
      </c>
      <c r="K117" s="2">
        <f>G117</f>
        <v>3.3167200002935715E-2</v>
      </c>
      <c r="M117" s="2"/>
      <c r="O117" s="2">
        <f ca="1">+C$11+C$12*F117</f>
        <v>1.9339082720084741E-3</v>
      </c>
      <c r="Q117" s="5">
        <f>C117-15018.5</f>
        <v>26932.086000000003</v>
      </c>
    </row>
    <row r="118" spans="1:34" x14ac:dyDescent="0.2">
      <c r="A118" s="20" t="s">
        <v>279</v>
      </c>
      <c r="B118" s="17"/>
      <c r="C118" s="25">
        <v>41959.2641</v>
      </c>
      <c r="D118" s="26"/>
      <c r="E118" s="1">
        <f>(C118-C$7)/C$8</f>
        <v>1715.9993800255861</v>
      </c>
      <c r="F118" s="1">
        <f>ROUND(2*E118,0)/2</f>
        <v>1716</v>
      </c>
      <c r="G118" s="1">
        <f>C118-(C$7+C$8*F118)</f>
        <v>-1.3503999944077805E-3</v>
      </c>
      <c r="I118" s="1">
        <f>G118</f>
        <v>-1.3503999944077805E-3</v>
      </c>
      <c r="K118" s="2"/>
      <c r="M118" s="2"/>
      <c r="O118" s="2">
        <f ca="1">+C$11+C$12*F118</f>
        <v>1.9319242823124328E-3</v>
      </c>
      <c r="Q118" s="5">
        <f>C118-15018.5</f>
        <v>26940.7641</v>
      </c>
    </row>
    <row r="119" spans="1:34" x14ac:dyDescent="0.2">
      <c r="A119" s="18" t="s">
        <v>235</v>
      </c>
      <c r="C119" s="24">
        <v>41996.29</v>
      </c>
      <c r="E119" s="1">
        <f>(C119-C$7)/C$8</f>
        <v>1732.9981290582537</v>
      </c>
      <c r="F119" s="1">
        <f>ROUND(2*E119,0)/2</f>
        <v>1733</v>
      </c>
      <c r="G119" s="1">
        <f>C119-(C$7+C$8*F119)</f>
        <v>-4.0751999986241572E-3</v>
      </c>
      <c r="I119" s="1">
        <f>G119</f>
        <v>-4.0751999986241572E-3</v>
      </c>
      <c r="K119" s="2"/>
      <c r="M119" s="2"/>
      <c r="O119" s="2">
        <f ca="1">+C$11+C$12*F119</f>
        <v>1.923492326104257E-3</v>
      </c>
      <c r="Q119" s="5">
        <f>C119-15018.5</f>
        <v>26977.79</v>
      </c>
      <c r="AD119" s="1">
        <v>8</v>
      </c>
      <c r="AF119" s="1" t="s">
        <v>221</v>
      </c>
      <c r="AH119" s="1" t="s">
        <v>223</v>
      </c>
    </row>
    <row r="120" spans="1:34" x14ac:dyDescent="0.2">
      <c r="A120" s="18" t="s">
        <v>235</v>
      </c>
      <c r="C120" s="24">
        <v>42009.368000000002</v>
      </c>
      <c r="E120" s="1">
        <f>(C120-C$7)/C$8</f>
        <v>1739.0022947868179</v>
      </c>
      <c r="F120" s="1">
        <f>ROUND(2*E120,0)/2</f>
        <v>1739</v>
      </c>
      <c r="G120" s="1">
        <f>C120-(C$7+C$8*F120)</f>
        <v>4.9984000070253387E-3</v>
      </c>
      <c r="I120" s="1">
        <f>G120</f>
        <v>4.9984000070253387E-3</v>
      </c>
      <c r="K120" s="2"/>
      <c r="M120" s="2"/>
      <c r="O120" s="2">
        <f ca="1">+C$11+C$12*F120</f>
        <v>1.9205163415601948E-3</v>
      </c>
      <c r="Q120" s="5">
        <f>C120-15018.5</f>
        <v>26990.868000000002</v>
      </c>
      <c r="AD120" s="1">
        <v>8</v>
      </c>
      <c r="AF120" s="1" t="s">
        <v>221</v>
      </c>
      <c r="AH120" s="1" t="s">
        <v>223</v>
      </c>
    </row>
    <row r="121" spans="1:34" x14ac:dyDescent="0.2">
      <c r="A121" s="18" t="s">
        <v>236</v>
      </c>
      <c r="C121" s="24">
        <v>42157.468999999997</v>
      </c>
      <c r="E121" s="1">
        <f>(C121-C$7)/C$8</f>
        <v>1806.9960972463657</v>
      </c>
      <c r="F121" s="1">
        <f>ROUND(2*E121,0)/2</f>
        <v>1807</v>
      </c>
      <c r="G121" s="1">
        <f>C121-(C$7+C$8*F121)</f>
        <v>-8.5008000023663044E-3</v>
      </c>
      <c r="I121" s="1">
        <f>G121</f>
        <v>-8.5008000023663044E-3</v>
      </c>
      <c r="K121" s="2"/>
      <c r="M121" s="2"/>
      <c r="O121" s="2">
        <f ca="1">+C$11+C$12*F121</f>
        <v>1.8867885167274917E-3</v>
      </c>
      <c r="Q121" s="5">
        <f>C121-15018.5</f>
        <v>27138.968999999997</v>
      </c>
      <c r="AD121" s="1">
        <v>12</v>
      </c>
      <c r="AF121" s="1" t="s">
        <v>221</v>
      </c>
      <c r="AH121" s="1" t="s">
        <v>223</v>
      </c>
    </row>
    <row r="122" spans="1:34" x14ac:dyDescent="0.2">
      <c r="A122" s="20" t="s">
        <v>280</v>
      </c>
      <c r="B122" s="17" t="s">
        <v>281</v>
      </c>
      <c r="C122" s="25">
        <v>42194.504200000003</v>
      </c>
      <c r="D122" s="26"/>
      <c r="E122" s="1">
        <f>(C122-C$7)/C$8</f>
        <v>1823.9991159488075</v>
      </c>
      <c r="F122" s="1">
        <f>ROUND(2*E122,0)/2</f>
        <v>1824</v>
      </c>
      <c r="G122" s="1">
        <f>C122-(C$7+C$8*F122)</f>
        <v>-1.9255999941378832E-3</v>
      </c>
      <c r="I122" s="1">
        <f>G122</f>
        <v>-1.9255999941378832E-3</v>
      </c>
      <c r="K122" s="2"/>
      <c r="M122" s="2"/>
      <c r="O122" s="2">
        <f ca="1">+C$11+C$12*F122</f>
        <v>1.8783565605193157E-3</v>
      </c>
      <c r="Q122" s="5">
        <f>C122-15018.5</f>
        <v>27176.004200000003</v>
      </c>
    </row>
    <row r="123" spans="1:34" x14ac:dyDescent="0.2">
      <c r="A123" s="18" t="s">
        <v>237</v>
      </c>
      <c r="C123" s="24">
        <v>42218.455000000002</v>
      </c>
      <c r="E123" s="1">
        <f>(C123-C$7)/C$8</f>
        <v>1834.9950306553126</v>
      </c>
      <c r="F123" s="1">
        <f>ROUND(2*E123,0)/2</f>
        <v>1835</v>
      </c>
      <c r="G123" s="1">
        <f>C123-(C$7+C$8*F123)</f>
        <v>-1.0823999997228384E-2</v>
      </c>
      <c r="I123" s="1">
        <f>G123</f>
        <v>-1.0823999997228384E-2</v>
      </c>
      <c r="K123" s="2"/>
      <c r="M123" s="2"/>
      <c r="O123" s="2">
        <f ca="1">+C$11+C$12*F123</f>
        <v>1.8729005888552023E-3</v>
      </c>
      <c r="Q123" s="5">
        <f>C123-15018.5</f>
        <v>27199.955000000002</v>
      </c>
      <c r="AD123" s="1">
        <v>11</v>
      </c>
      <c r="AF123" s="1" t="s">
        <v>221</v>
      </c>
      <c r="AH123" s="1" t="s">
        <v>223</v>
      </c>
    </row>
    <row r="124" spans="1:34" x14ac:dyDescent="0.2">
      <c r="A124" s="18" t="s">
        <v>173</v>
      </c>
      <c r="C124" s="24">
        <v>42229.347300000001</v>
      </c>
      <c r="E124" s="1">
        <f>(C124-C$7)/C$8</f>
        <v>1839.9957321666468</v>
      </c>
      <c r="F124" s="1">
        <v>1840</v>
      </c>
      <c r="G124" s="1">
        <f>C124-(C$7+C$8*F124)</f>
        <v>-9.2959999965387397E-3</v>
      </c>
      <c r="J124" s="1">
        <f>G124</f>
        <v>-9.2959999965387397E-3</v>
      </c>
      <c r="K124" s="2"/>
      <c r="M124" s="2"/>
      <c r="O124" s="2">
        <f ca="1">+C$11+C$12*F124</f>
        <v>1.8704206017351504E-3</v>
      </c>
      <c r="Q124" s="5">
        <f>C124-15018.5</f>
        <v>27210.847300000001</v>
      </c>
    </row>
    <row r="125" spans="1:34" x14ac:dyDescent="0.2">
      <c r="A125" s="59" t="s">
        <v>648</v>
      </c>
      <c r="B125" s="61" t="s">
        <v>271</v>
      </c>
      <c r="C125" s="60">
        <v>42255.487999999998</v>
      </c>
      <c r="E125" s="1">
        <f>(C125-C$7)/C$8</f>
        <v>1851.9970393283413</v>
      </c>
      <c r="F125" s="1">
        <f>ROUND(2*E125,0)/2</f>
        <v>1852</v>
      </c>
      <c r="G125" s="1">
        <f>C125-(C$7+C$8*F125)</f>
        <v>-6.4487999989069067E-3</v>
      </c>
      <c r="K125" s="2">
        <f>G125</f>
        <v>-6.4487999989069067E-3</v>
      </c>
      <c r="M125" s="2"/>
      <c r="O125" s="2">
        <f ca="1">+C$11+C$12*F125</f>
        <v>1.8644686326470263E-3</v>
      </c>
      <c r="Q125" s="5">
        <f>C125-15018.5</f>
        <v>27236.987999999998</v>
      </c>
    </row>
    <row r="126" spans="1:34" x14ac:dyDescent="0.2">
      <c r="A126" s="18" t="s">
        <v>237</v>
      </c>
      <c r="C126" s="24">
        <v>42255.506000000001</v>
      </c>
      <c r="E126" s="1">
        <f>(C126-C$7)/C$8</f>
        <v>1852.0053032053206</v>
      </c>
      <c r="F126" s="1">
        <f>ROUND(2*E126,0)/2</f>
        <v>1852</v>
      </c>
      <c r="G126" s="1">
        <f>C126-(C$7+C$8*F126)</f>
        <v>1.1551200004760176E-2</v>
      </c>
      <c r="I126" s="1">
        <f>G126</f>
        <v>1.1551200004760176E-2</v>
      </c>
      <c r="K126" s="2"/>
      <c r="M126" s="2"/>
      <c r="O126" s="2">
        <f ca="1">+C$11+C$12*F126</f>
        <v>1.8644686326470263E-3</v>
      </c>
      <c r="Q126" s="5">
        <f>C126-15018.5</f>
        <v>27237.006000000001</v>
      </c>
      <c r="AD126" s="1">
        <v>10</v>
      </c>
      <c r="AF126" s="1" t="s">
        <v>233</v>
      </c>
      <c r="AH126" s="1" t="s">
        <v>223</v>
      </c>
    </row>
    <row r="127" spans="1:34" x14ac:dyDescent="0.2">
      <c r="A127" s="18" t="s">
        <v>237</v>
      </c>
      <c r="C127" s="24">
        <v>42258.487999999998</v>
      </c>
      <c r="E127" s="1">
        <f>(C127-C$7)/C$8</f>
        <v>1853.3743521579552</v>
      </c>
      <c r="F127" s="1">
        <f>ROUND(2*E127,0)/2</f>
        <v>1853.5</v>
      </c>
      <c r="I127" s="16">
        <v>-0.27368040000146721</v>
      </c>
      <c r="K127" s="2"/>
      <c r="M127" s="2"/>
      <c r="O127" s="2">
        <f ca="1">+C$11+C$12*F127</f>
        <v>1.8637246365110108E-3</v>
      </c>
      <c r="Q127" s="5">
        <f>C127-15018.5</f>
        <v>27239.987999999998</v>
      </c>
      <c r="AD127" s="1">
        <v>12</v>
      </c>
      <c r="AF127" s="1" t="s">
        <v>221</v>
      </c>
      <c r="AH127" s="1" t="s">
        <v>223</v>
      </c>
    </row>
    <row r="128" spans="1:34" x14ac:dyDescent="0.2">
      <c r="A128" s="59" t="s">
        <v>657</v>
      </c>
      <c r="B128" s="61" t="s">
        <v>271</v>
      </c>
      <c r="C128" s="60">
        <v>42270.764000000003</v>
      </c>
      <c r="E128" s="1">
        <f>(C128-C$7)/C$8</f>
        <v>1859.0103162567377</v>
      </c>
      <c r="F128" s="1">
        <f>ROUND(2*E128,0)/2</f>
        <v>1859</v>
      </c>
      <c r="G128" s="1">
        <f>C128-(C$7+C$8*F128)</f>
        <v>2.2470400006568525E-2</v>
      </c>
      <c r="K128" s="2">
        <f>G128</f>
        <v>2.2470400006568525E-2</v>
      </c>
      <c r="M128" s="2"/>
      <c r="O128" s="2">
        <f ca="1">+C$11+C$12*F128</f>
        <v>1.860996650678954E-3</v>
      </c>
      <c r="Q128" s="5">
        <f>C128-15018.5</f>
        <v>27252.264000000003</v>
      </c>
    </row>
    <row r="129" spans="1:34" x14ac:dyDescent="0.2">
      <c r="A129" s="18" t="s">
        <v>238</v>
      </c>
      <c r="C129" s="24">
        <v>42290.35</v>
      </c>
      <c r="E129" s="1">
        <f>(C129-C$7)/C$8</f>
        <v>1868.0023326170085</v>
      </c>
      <c r="F129" s="1">
        <f>ROUND(2*E129,0)/2</f>
        <v>1868</v>
      </c>
      <c r="G129" s="1">
        <f>C129-(C$7+C$8*F129)</f>
        <v>5.08080000145128E-3</v>
      </c>
      <c r="I129" s="1">
        <f>G129</f>
        <v>5.08080000145128E-3</v>
      </c>
      <c r="K129" s="2"/>
      <c r="M129" s="2"/>
      <c r="O129" s="2">
        <f ca="1">+C$11+C$12*F129</f>
        <v>1.8565326738628608E-3</v>
      </c>
      <c r="Q129" s="5">
        <f>C129-15018.5</f>
        <v>27271.85</v>
      </c>
      <c r="AD129" s="1">
        <v>10</v>
      </c>
      <c r="AF129" s="1" t="s">
        <v>226</v>
      </c>
      <c r="AH129" s="1" t="s">
        <v>223</v>
      </c>
    </row>
    <row r="130" spans="1:34" x14ac:dyDescent="0.2">
      <c r="A130" s="18" t="s">
        <v>238</v>
      </c>
      <c r="C130" s="24">
        <v>42303.391000000003</v>
      </c>
      <c r="E130" s="1">
        <f>(C130-C$7)/C$8</f>
        <v>1873.9895114873425</v>
      </c>
      <c r="F130" s="1">
        <f>ROUND(2*E130,0)/2</f>
        <v>1874</v>
      </c>
      <c r="G130" s="1">
        <f>C130-(C$7+C$8*F130)</f>
        <v>-2.2845599996799137E-2</v>
      </c>
      <c r="I130" s="1">
        <f>G130</f>
        <v>-2.2845599996799137E-2</v>
      </c>
      <c r="K130" s="2"/>
      <c r="M130" s="2"/>
      <c r="O130" s="2">
        <f ca="1">+C$11+C$12*F130</f>
        <v>1.8535566893187988E-3</v>
      </c>
      <c r="Q130" s="5">
        <f>C130-15018.5</f>
        <v>27284.891000000003</v>
      </c>
      <c r="AD130" s="1">
        <v>13</v>
      </c>
      <c r="AF130" s="1" t="s">
        <v>221</v>
      </c>
      <c r="AH130" s="1" t="s">
        <v>223</v>
      </c>
    </row>
    <row r="131" spans="1:34" x14ac:dyDescent="0.2">
      <c r="A131" s="59" t="s">
        <v>657</v>
      </c>
      <c r="B131" s="61" t="s">
        <v>271</v>
      </c>
      <c r="C131" s="60">
        <v>42329.553999999996</v>
      </c>
      <c r="E131" s="1">
        <f>(C131-C$7)/C$8</f>
        <v>1886.0010566744022</v>
      </c>
      <c r="F131" s="1">
        <f>ROUND(2*E131,0)/2</f>
        <v>1886</v>
      </c>
      <c r="G131" s="1">
        <f>C131-(C$7+C$8*F131)</f>
        <v>2.301599997736048E-3</v>
      </c>
      <c r="K131" s="2">
        <f>G131</f>
        <v>2.301599997736048E-3</v>
      </c>
      <c r="M131" s="2"/>
      <c r="O131" s="2">
        <f ca="1">+C$11+C$12*F131</f>
        <v>1.8476047202306747E-3</v>
      </c>
      <c r="Q131" s="5">
        <f>C131-15018.5</f>
        <v>27311.053999999996</v>
      </c>
    </row>
    <row r="132" spans="1:34" x14ac:dyDescent="0.2">
      <c r="A132" s="59" t="s">
        <v>657</v>
      </c>
      <c r="B132" s="61" t="s">
        <v>271</v>
      </c>
      <c r="C132" s="60">
        <v>42342.620999999999</v>
      </c>
      <c r="E132" s="1">
        <f>(C132-C$7)/C$8</f>
        <v>1892.0001722559252</v>
      </c>
      <c r="F132" s="1">
        <f>ROUND(2*E132,0)/2</f>
        <v>1892</v>
      </c>
      <c r="G132" s="1">
        <f>C132-(C$7+C$8*F132)</f>
        <v>3.7520000478252769E-4</v>
      </c>
      <c r="K132" s="2">
        <f>G132</f>
        <v>3.7520000478252769E-4</v>
      </c>
      <c r="O132" s="2">
        <f ca="1">+C$11+C$12*F132</f>
        <v>1.8446287356866126E-3</v>
      </c>
      <c r="Q132" s="5">
        <f>C132-15018.5</f>
        <v>27324.120999999999</v>
      </c>
    </row>
    <row r="133" spans="1:34" x14ac:dyDescent="0.2">
      <c r="A133" s="18" t="s">
        <v>240</v>
      </c>
      <c r="C133" s="24">
        <v>42586.569000000003</v>
      </c>
      <c r="E133" s="1">
        <f>(C133-C$7)/C$8</f>
        <v>2003.9977423088121</v>
      </c>
      <c r="F133" s="1">
        <f>ROUND(2*E133,0)/2</f>
        <v>2004</v>
      </c>
      <c r="G133" s="1">
        <f>C133-(C$7+C$8*F133)</f>
        <v>-4.9175999956787564E-3</v>
      </c>
      <c r="I133" s="1">
        <f>G133</f>
        <v>-4.9175999956787564E-3</v>
      </c>
      <c r="K133" s="2"/>
      <c r="M133" s="2"/>
      <c r="O133" s="2">
        <f ca="1">+C$11+C$12*F133</f>
        <v>1.7890770241974544E-3</v>
      </c>
      <c r="Q133" s="5">
        <f>C133-15018.5</f>
        <v>27568.069000000003</v>
      </c>
      <c r="AD133" s="1">
        <v>13</v>
      </c>
      <c r="AF133" s="1" t="s">
        <v>239</v>
      </c>
      <c r="AH133" s="1" t="s">
        <v>223</v>
      </c>
    </row>
    <row r="134" spans="1:34" x14ac:dyDescent="0.2">
      <c r="A134" s="18" t="s">
        <v>173</v>
      </c>
      <c r="C134" s="24">
        <v>42595.281999999999</v>
      </c>
      <c r="E134" s="1">
        <f>(C134-C$7)/C$8</f>
        <v>2007.9979178702856</v>
      </c>
      <c r="F134" s="1">
        <v>2008</v>
      </c>
      <c r="G134" s="1">
        <f>C134-(C$7+C$8*F134)</f>
        <v>-4.535200001555495E-3</v>
      </c>
      <c r="J134" s="1">
        <f>G134</f>
        <v>-4.535200001555495E-3</v>
      </c>
      <c r="K134" s="2"/>
      <c r="M134" s="2"/>
      <c r="O134" s="2">
        <f ca="1">+C$11+C$12*F134</f>
        <v>1.787093034501413E-3</v>
      </c>
      <c r="Q134" s="5">
        <f>C134-15018.5</f>
        <v>27576.781999999999</v>
      </c>
    </row>
    <row r="135" spans="1:34" x14ac:dyDescent="0.2">
      <c r="A135" s="59" t="s">
        <v>675</v>
      </c>
      <c r="B135" s="61" t="s">
        <v>271</v>
      </c>
      <c r="C135" s="60">
        <v>42599.650999999998</v>
      </c>
      <c r="E135" s="1">
        <f>(C135-C$7)/C$8</f>
        <v>2010.0037444544796</v>
      </c>
      <c r="F135" s="1">
        <f>ROUND(2*E135,0)/2</f>
        <v>2010</v>
      </c>
      <c r="G135" s="1">
        <f>C135-(C$7+C$8*F135)</f>
        <v>8.1559999962337315E-3</v>
      </c>
      <c r="K135" s="2">
        <f>G135</f>
        <v>8.1559999962337315E-3</v>
      </c>
      <c r="M135" s="2"/>
      <c r="O135" s="2">
        <f ca="1">+C$11+C$12*F135</f>
        <v>1.7861010396533923E-3</v>
      </c>
      <c r="Q135" s="5">
        <f>C135-15018.5</f>
        <v>27581.150999999998</v>
      </c>
    </row>
    <row r="136" spans="1:34" x14ac:dyDescent="0.2">
      <c r="A136" s="18" t="s">
        <v>240</v>
      </c>
      <c r="C136" s="24">
        <v>42621.423999999999</v>
      </c>
      <c r="E136" s="1">
        <f>(C136-C$7)/C$8</f>
        <v>2019.9998218675412</v>
      </c>
      <c r="F136" s="1">
        <f>ROUND(2*E136,0)/2</f>
        <v>2020</v>
      </c>
      <c r="G136" s="1">
        <f>C136-(C$7+C$8*F136)</f>
        <v>-3.8800000038463622E-4</v>
      </c>
      <c r="I136" s="1">
        <f>G136</f>
        <v>-3.8800000038463622E-4</v>
      </c>
      <c r="K136" s="2"/>
      <c r="M136" s="2"/>
      <c r="O136" s="2">
        <f ca="1">+C$11+C$12*F136</f>
        <v>1.7811410654132889E-3</v>
      </c>
      <c r="Q136" s="5">
        <f>C136-15018.5</f>
        <v>27602.923999999999</v>
      </c>
      <c r="AD136" s="1">
        <v>11</v>
      </c>
      <c r="AF136" s="1" t="s">
        <v>233</v>
      </c>
      <c r="AH136" s="1" t="s">
        <v>223</v>
      </c>
    </row>
    <row r="137" spans="1:34" x14ac:dyDescent="0.2">
      <c r="A137" s="59" t="s">
        <v>675</v>
      </c>
      <c r="B137" s="61" t="s">
        <v>271</v>
      </c>
      <c r="C137" s="60">
        <v>42625.79</v>
      </c>
      <c r="E137" s="1">
        <f>(C137-C$7)/C$8</f>
        <v>2022.0042711389069</v>
      </c>
      <c r="F137" s="1">
        <f>ROUND(2*E137,0)/2</f>
        <v>2022</v>
      </c>
      <c r="G137" s="1">
        <f>C137-(C$7+C$8*F137)</f>
        <v>9.3032000004313886E-3</v>
      </c>
      <c r="K137" s="2">
        <f>G137</f>
        <v>9.3032000004313886E-3</v>
      </c>
      <c r="M137" s="2"/>
      <c r="O137" s="2">
        <f ca="1">+C$11+C$12*F137</f>
        <v>1.7801490705652682E-3</v>
      </c>
      <c r="Q137" s="5">
        <f>C137-15018.5</f>
        <v>27607.29</v>
      </c>
    </row>
    <row r="138" spans="1:34" x14ac:dyDescent="0.2">
      <c r="A138" s="18" t="s">
        <v>240</v>
      </c>
      <c r="C138" s="24">
        <v>42645.381999999998</v>
      </c>
      <c r="E138" s="1">
        <f>(C138-C$7)/C$8</f>
        <v>2030.9990421248374</v>
      </c>
      <c r="F138" s="1">
        <f>ROUND(2*E138,0)/2</f>
        <v>2031</v>
      </c>
      <c r="G138" s="1">
        <f>C138-(C$7+C$8*F138)</f>
        <v>-2.0863999961875379E-3</v>
      </c>
      <c r="I138" s="1">
        <f>G138</f>
        <v>-2.0863999961875379E-3</v>
      </c>
      <c r="K138" s="2"/>
      <c r="M138" s="2"/>
      <c r="O138" s="2">
        <f ca="1">+C$11+C$12*F138</f>
        <v>1.775685093749175E-3</v>
      </c>
      <c r="Q138" s="5">
        <f>C138-15018.5</f>
        <v>27626.881999999998</v>
      </c>
      <c r="AD138" s="1">
        <v>9</v>
      </c>
      <c r="AF138" s="1" t="s">
        <v>221</v>
      </c>
      <c r="AH138" s="1" t="s">
        <v>223</v>
      </c>
    </row>
    <row r="139" spans="1:34" x14ac:dyDescent="0.2">
      <c r="A139" s="59" t="s">
        <v>675</v>
      </c>
      <c r="B139" s="61" t="s">
        <v>271</v>
      </c>
      <c r="C139" s="60">
        <v>42660.635000000002</v>
      </c>
      <c r="E139" s="1">
        <f>(C139-C$7)/C$8</f>
        <v>2038.001759654873</v>
      </c>
      <c r="F139" s="1">
        <f>ROUND(2*E139,0)/2</f>
        <v>2038</v>
      </c>
      <c r="G139" s="1">
        <f>C139-(C$7+C$8*F139)</f>
        <v>3.8328000009641983E-3</v>
      </c>
      <c r="K139" s="2">
        <f>G139</f>
        <v>3.8328000009641983E-3</v>
      </c>
      <c r="M139" s="2"/>
      <c r="O139" s="2">
        <f ca="1">+C$11+C$12*F139</f>
        <v>1.7722131117811027E-3</v>
      </c>
      <c r="Q139" s="5">
        <f>C139-15018.5</f>
        <v>27642.135000000002</v>
      </c>
    </row>
    <row r="140" spans="1:34" x14ac:dyDescent="0.2">
      <c r="A140" s="18" t="s">
        <v>241</v>
      </c>
      <c r="C140" s="24">
        <v>42669.332999999999</v>
      </c>
      <c r="E140" s="1">
        <f>(C140-C$7)/C$8</f>
        <v>2041.9950486521989</v>
      </c>
      <c r="F140" s="1">
        <f>ROUND(2*E140,0)/2</f>
        <v>2042</v>
      </c>
      <c r="G140" s="1">
        <f>C140-(C$7+C$8*F140)</f>
        <v>-1.0784799997054506E-2</v>
      </c>
      <c r="I140" s="1">
        <f>G140</f>
        <v>-1.0784799997054506E-2</v>
      </c>
      <c r="K140" s="2"/>
      <c r="M140" s="2"/>
      <c r="O140" s="2">
        <f ca="1">+C$11+C$12*F140</f>
        <v>1.7702291220850614E-3</v>
      </c>
      <c r="Q140" s="5">
        <f>C140-15018.5</f>
        <v>27650.832999999999</v>
      </c>
      <c r="AD140" s="1">
        <v>8</v>
      </c>
      <c r="AF140" s="1" t="s">
        <v>226</v>
      </c>
      <c r="AH140" s="1" t="s">
        <v>223</v>
      </c>
    </row>
    <row r="141" spans="1:34" x14ac:dyDescent="0.2">
      <c r="A141" s="59" t="s">
        <v>675</v>
      </c>
      <c r="B141" s="61" t="s">
        <v>271</v>
      </c>
      <c r="C141" s="60">
        <v>42721.607000000004</v>
      </c>
      <c r="E141" s="1">
        <f>(C141-C$7)/C$8</f>
        <v>2065.994265603947</v>
      </c>
      <c r="F141" s="1">
        <f>ROUND(2*E141,0)/2</f>
        <v>2066</v>
      </c>
      <c r="G141" s="1">
        <f>C141-(C$7+C$8*F141)</f>
        <v>-1.2490399996750057E-2</v>
      </c>
      <c r="K141" s="2">
        <f>G141</f>
        <v>-1.2490399996750057E-2</v>
      </c>
      <c r="M141" s="2"/>
      <c r="O141" s="2">
        <f ca="1">+C$11+C$12*F141</f>
        <v>1.7583251839088131E-3</v>
      </c>
      <c r="Q141" s="5">
        <f>C141-15018.5</f>
        <v>27703.107000000004</v>
      </c>
    </row>
    <row r="142" spans="1:34" x14ac:dyDescent="0.2">
      <c r="A142" s="18" t="s">
        <v>269</v>
      </c>
      <c r="C142" s="24">
        <v>42906.756999999998</v>
      </c>
      <c r="E142" s="1">
        <f>(C142-C$7)/C$8</f>
        <v>2150.9974224049497</v>
      </c>
      <c r="F142" s="1">
        <f>ROUND(2*E142,0)/2</f>
        <v>2151</v>
      </c>
      <c r="G142" s="1">
        <f>C142-(C$7+C$8*F142)</f>
        <v>-5.6143999972846359E-3</v>
      </c>
      <c r="I142" s="1">
        <f>+G142</f>
        <v>-5.6143999972846359E-3</v>
      </c>
      <c r="K142" s="2"/>
      <c r="M142" s="2"/>
      <c r="O142" s="2">
        <f ca="1">+C$11+C$12*F142</f>
        <v>1.7161654028679341E-3</v>
      </c>
      <c r="Q142" s="5">
        <f>C142-15018.5</f>
        <v>27888.256999999998</v>
      </c>
    </row>
    <row r="143" spans="1:34" x14ac:dyDescent="0.2">
      <c r="A143" s="20" t="s">
        <v>282</v>
      </c>
      <c r="B143" s="17"/>
      <c r="C143" s="25">
        <v>42906.758000000002</v>
      </c>
      <c r="D143" s="25">
        <v>0.01</v>
      </c>
      <c r="E143" s="1">
        <f>(C143-C$7)/C$8</f>
        <v>2150.9978815092281</v>
      </c>
      <c r="F143" s="1">
        <f>ROUND(2*E143,0)/2</f>
        <v>2151</v>
      </c>
      <c r="G143" s="1">
        <f>C143-(C$7+C$8*F143)</f>
        <v>-4.6143999934429303E-3</v>
      </c>
      <c r="I143" s="1">
        <f>G143</f>
        <v>-4.6143999934429303E-3</v>
      </c>
      <c r="K143" s="2"/>
      <c r="M143" s="2"/>
      <c r="O143" s="2">
        <f ca="1">+C$11+C$12*F143</f>
        <v>1.7161654028679341E-3</v>
      </c>
      <c r="Q143" s="5">
        <f>C143-15018.5</f>
        <v>27888.258000000002</v>
      </c>
    </row>
    <row r="144" spans="1:34" x14ac:dyDescent="0.2">
      <c r="A144" s="18" t="s">
        <v>242</v>
      </c>
      <c r="C144" s="24">
        <v>42926.364000000001</v>
      </c>
      <c r="E144" s="1">
        <f>(C144-C$7)/C$8</f>
        <v>2159.9990799550314</v>
      </c>
      <c r="F144" s="1">
        <f>ROUND(2*E144,0)/2</f>
        <v>2160</v>
      </c>
      <c r="G144" s="1">
        <f>C144-(C$7+C$8*F144)</f>
        <v>-2.003999994485639E-3</v>
      </c>
      <c r="I144" s="1">
        <f>G144</f>
        <v>-2.003999994485639E-3</v>
      </c>
      <c r="K144" s="2"/>
      <c r="M144" s="2"/>
      <c r="O144" s="2">
        <f ca="1">+C$11+C$12*F144</f>
        <v>1.7117014260518411E-3</v>
      </c>
      <c r="Q144" s="5">
        <f>C144-15018.5</f>
        <v>27907.864000000001</v>
      </c>
      <c r="AD144" s="1">
        <v>7</v>
      </c>
      <c r="AF144" s="1" t="s">
        <v>226</v>
      </c>
      <c r="AH144" s="1" t="s">
        <v>223</v>
      </c>
    </row>
    <row r="145" spans="1:34" x14ac:dyDescent="0.2">
      <c r="A145" s="18" t="s">
        <v>269</v>
      </c>
      <c r="C145" s="24">
        <v>42954.677000000003</v>
      </c>
      <c r="E145" s="1">
        <f>(C145-C$7)/C$8</f>
        <v>2172.9976993366517</v>
      </c>
      <c r="F145" s="1">
        <f>ROUND(2*E145,0)/2</f>
        <v>2173</v>
      </c>
      <c r="G145" s="1">
        <f>C145-(C$7+C$8*F145)</f>
        <v>-5.0111999953514896E-3</v>
      </c>
      <c r="I145" s="1">
        <f>+G145</f>
        <v>-5.0111999953514896E-3</v>
      </c>
      <c r="K145" s="2"/>
      <c r="M145" s="2"/>
      <c r="O145" s="2">
        <f ca="1">+C$11+C$12*F145</f>
        <v>1.7052534595397065E-3</v>
      </c>
      <c r="Q145" s="5">
        <f>C145-15018.5</f>
        <v>27936.177000000003</v>
      </c>
    </row>
    <row r="146" spans="1:34" x14ac:dyDescent="0.2">
      <c r="A146" s="18" t="s">
        <v>173</v>
      </c>
      <c r="C146" s="24">
        <v>42961.214500000002</v>
      </c>
      <c r="E146" s="1">
        <f>(C146-C$7)/C$8</f>
        <v>2175.9990935445185</v>
      </c>
      <c r="F146" s="1">
        <f>ROUND(2*E146,0)/2</f>
        <v>2176</v>
      </c>
      <c r="G146" s="1">
        <f>C146-(C$7+C$8*F146)</f>
        <v>-1.9743999946513213E-3</v>
      </c>
      <c r="J146" s="1">
        <f>G146</f>
        <v>-1.9743999946513213E-3</v>
      </c>
      <c r="K146" s="2"/>
      <c r="M146" s="2"/>
      <c r="O146" s="2">
        <f ca="1">+C$11+C$12*F146</f>
        <v>1.7037654672676756E-3</v>
      </c>
      <c r="Q146" s="5">
        <f>C146-15018.5</f>
        <v>27942.714500000002</v>
      </c>
    </row>
    <row r="147" spans="1:34" x14ac:dyDescent="0.2">
      <c r="A147" s="18" t="s">
        <v>269</v>
      </c>
      <c r="C147" s="24">
        <v>42991.711000000003</v>
      </c>
      <c r="E147" s="1">
        <f>(C147-C$7)/C$8</f>
        <v>2190.0001671139589</v>
      </c>
      <c r="F147" s="1">
        <f>ROUND(2*E147,0)/2</f>
        <v>2190</v>
      </c>
      <c r="G147" s="1">
        <f>C147-(C$7+C$8*F147)</f>
        <v>3.6400000681169331E-4</v>
      </c>
      <c r="I147" s="1">
        <f>+G147</f>
        <v>3.6400000681169331E-4</v>
      </c>
      <c r="K147" s="2"/>
      <c r="M147" s="2"/>
      <c r="O147" s="2">
        <f ca="1">+C$11+C$12*F147</f>
        <v>1.6968215033315308E-3</v>
      </c>
      <c r="Q147" s="5">
        <f>C147-15018.5</f>
        <v>27973.211000000003</v>
      </c>
    </row>
    <row r="148" spans="1:34" x14ac:dyDescent="0.2">
      <c r="A148" s="18" t="s">
        <v>269</v>
      </c>
      <c r="C148" s="24">
        <v>42991.714999999997</v>
      </c>
      <c r="E148" s="1">
        <f>(C148-C$7)/C$8</f>
        <v>2190.0020035310622</v>
      </c>
      <c r="F148" s="1">
        <f>ROUND(2*E148,0)/2</f>
        <v>2190</v>
      </c>
      <c r="G148" s="1">
        <f>C148-(C$7+C$8*F148)</f>
        <v>4.3640000003506429E-3</v>
      </c>
      <c r="I148" s="1">
        <f>+G148</f>
        <v>4.3640000003506429E-3</v>
      </c>
      <c r="K148" s="2"/>
      <c r="M148" s="2"/>
      <c r="O148" s="2">
        <f ca="1">+C$11+C$12*F148</f>
        <v>1.6968215033315308E-3</v>
      </c>
      <c r="Q148" s="5">
        <f>C148-15018.5</f>
        <v>27973.214999999997</v>
      </c>
    </row>
    <row r="149" spans="1:34" x14ac:dyDescent="0.2">
      <c r="A149" s="18" t="s">
        <v>269</v>
      </c>
      <c r="C149" s="24">
        <v>43015.671999999999</v>
      </c>
      <c r="E149" s="1">
        <f>(C149-C$7)/C$8</f>
        <v>2201.0007646840836</v>
      </c>
      <c r="F149" s="1">
        <f>ROUND(2*E149,0)/2</f>
        <v>2201</v>
      </c>
      <c r="G149" s="1">
        <f>C149-(C$7+C$8*F149)</f>
        <v>1.6656000007060356E-3</v>
      </c>
      <c r="I149" s="1">
        <f>+G149</f>
        <v>1.6656000007060356E-3</v>
      </c>
      <c r="K149" s="2"/>
      <c r="M149" s="2"/>
      <c r="O149" s="2">
        <f ca="1">+C$11+C$12*F149</f>
        <v>1.6913655316674169E-3</v>
      </c>
      <c r="Q149" s="5">
        <f>C149-15018.5</f>
        <v>27997.171999999999</v>
      </c>
    </row>
    <row r="150" spans="1:34" x14ac:dyDescent="0.2">
      <c r="A150" s="18" t="s">
        <v>269</v>
      </c>
      <c r="C150" s="24">
        <v>43028.741000000002</v>
      </c>
      <c r="E150" s="1">
        <f>(C150-C$7)/C$8</f>
        <v>2207.0007984741596</v>
      </c>
      <c r="F150" s="1">
        <f>ROUND(2*E150,0)/2</f>
        <v>2207</v>
      </c>
      <c r="G150" s="1">
        <f>C150-(C$7+C$8*F150)</f>
        <v>1.7392000008840114E-3</v>
      </c>
      <c r="I150" s="1">
        <f>+G150</f>
        <v>1.7392000008840114E-3</v>
      </c>
      <c r="K150" s="2"/>
      <c r="M150" s="2"/>
      <c r="O150" s="2">
        <f ca="1">+C$11+C$12*F150</f>
        <v>1.6883895471233549E-3</v>
      </c>
      <c r="Q150" s="5">
        <f>C150-15018.5</f>
        <v>28010.241000000002</v>
      </c>
    </row>
    <row r="151" spans="1:34" x14ac:dyDescent="0.2">
      <c r="A151" s="20" t="s">
        <v>245</v>
      </c>
      <c r="B151" s="17"/>
      <c r="C151" s="25">
        <v>43248.703000000001</v>
      </c>
      <c r="D151" s="25">
        <v>1.2999999999999999E-2</v>
      </c>
      <c r="E151" s="1">
        <f>(C151-C$7)/C$8</f>
        <v>2307.9862933500049</v>
      </c>
      <c r="F151" s="1">
        <f>ROUND(2*E151,0)/2</f>
        <v>2308</v>
      </c>
      <c r="G151" s="1">
        <f>C151-(C$7+C$8*F151)</f>
        <v>-2.9855199994926807E-2</v>
      </c>
      <c r="I151" s="1">
        <f>G151</f>
        <v>-2.9855199994926807E-2</v>
      </c>
      <c r="K151" s="2"/>
      <c r="M151" s="2"/>
      <c r="O151" s="2">
        <f ca="1">+C$11+C$12*F151</f>
        <v>1.6382938072983105E-3</v>
      </c>
      <c r="Q151" s="5">
        <f>C151-15018.5</f>
        <v>28230.203000000001</v>
      </c>
    </row>
    <row r="152" spans="1:34" x14ac:dyDescent="0.2">
      <c r="A152" s="18" t="s">
        <v>269</v>
      </c>
      <c r="C152" s="24">
        <v>43309.718999999997</v>
      </c>
      <c r="E152" s="1">
        <f>(C152-C$7)/C$8</f>
        <v>2335.9989998872438</v>
      </c>
      <c r="F152" s="1">
        <f>ROUND(2*E152,0)/2</f>
        <v>2336</v>
      </c>
      <c r="G152" s="1">
        <f>C152-(C$7+C$8*F152)</f>
        <v>-2.178399998228997E-3</v>
      </c>
      <c r="I152" s="1">
        <f>+G152</f>
        <v>-2.178399998228997E-3</v>
      </c>
      <c r="K152" s="2"/>
      <c r="M152" s="2"/>
      <c r="O152" s="2">
        <f ca="1">+C$11+C$12*F152</f>
        <v>1.6244058794260209E-3</v>
      </c>
      <c r="Q152" s="5">
        <f>C152-15018.5</f>
        <v>28291.218999999997</v>
      </c>
    </row>
    <row r="153" spans="1:34" x14ac:dyDescent="0.2">
      <c r="A153" s="18" t="s">
        <v>269</v>
      </c>
      <c r="C153" s="24">
        <v>43309.737000000001</v>
      </c>
      <c r="E153" s="1">
        <f>(C153-C$7)/C$8</f>
        <v>2336.0072637642234</v>
      </c>
      <c r="F153" s="1">
        <f>ROUND(2*E153,0)/2</f>
        <v>2336</v>
      </c>
      <c r="G153" s="1">
        <f>C153-(C$7+C$8*F153)</f>
        <v>1.5821600005438086E-2</v>
      </c>
      <c r="I153" s="1">
        <f>+G153</f>
        <v>1.5821600005438086E-2</v>
      </c>
      <c r="K153" s="2"/>
      <c r="M153" s="2"/>
      <c r="O153" s="2">
        <f ca="1">+C$11+C$12*F153</f>
        <v>1.6244058794260209E-3</v>
      </c>
      <c r="Q153" s="5">
        <f>C153-15018.5</f>
        <v>28291.237000000001</v>
      </c>
    </row>
    <row r="154" spans="1:34" x14ac:dyDescent="0.2">
      <c r="A154" s="18" t="s">
        <v>269</v>
      </c>
      <c r="C154" s="24">
        <v>43357.641000000003</v>
      </c>
      <c r="E154" s="1">
        <f>(C154-C$7)/C$8</f>
        <v>2358.0001950274991</v>
      </c>
      <c r="F154" s="1">
        <f>ROUND(2*E154,0)/2</f>
        <v>2358</v>
      </c>
      <c r="G154" s="1">
        <f>C154-(C$7+C$8*F154)</f>
        <v>4.248000041116029E-4</v>
      </c>
      <c r="I154" s="1">
        <f>+G154</f>
        <v>4.248000041116029E-4</v>
      </c>
      <c r="K154" s="2"/>
      <c r="M154" s="2"/>
      <c r="O154" s="2">
        <f ca="1">+C$11+C$12*F154</f>
        <v>1.6134939360977934E-3</v>
      </c>
      <c r="Q154" s="5">
        <f>C154-15018.5</f>
        <v>28339.141000000003</v>
      </c>
    </row>
    <row r="155" spans="1:34" x14ac:dyDescent="0.2">
      <c r="A155" s="18" t="s">
        <v>247</v>
      </c>
      <c r="C155" s="24">
        <v>43673.474999999999</v>
      </c>
      <c r="E155" s="1">
        <f>(C155-C$7)/C$8</f>
        <v>2503.000935103591</v>
      </c>
      <c r="F155" s="1">
        <f>ROUND(2*E155,0)/2</f>
        <v>2503</v>
      </c>
      <c r="G155" s="1">
        <f>C155-(C$7+C$8*F155)</f>
        <v>2.0368000041344203E-3</v>
      </c>
      <c r="I155" s="1">
        <f>G155</f>
        <v>2.0368000041344203E-3</v>
      </c>
      <c r="K155" s="2"/>
      <c r="M155" s="2"/>
      <c r="O155" s="2">
        <f ca="1">+C$11+C$12*F155</f>
        <v>1.5415743096162937E-3</v>
      </c>
      <c r="Q155" s="5">
        <f>C155-15018.5</f>
        <v>28654.974999999999</v>
      </c>
      <c r="AC155" s="1" t="s">
        <v>244</v>
      </c>
      <c r="AD155" s="1">
        <v>7</v>
      </c>
      <c r="AF155" s="1" t="s">
        <v>221</v>
      </c>
      <c r="AH155" s="1" t="s">
        <v>223</v>
      </c>
    </row>
    <row r="156" spans="1:34" x14ac:dyDescent="0.2">
      <c r="A156" s="18" t="s">
        <v>173</v>
      </c>
      <c r="C156" s="24">
        <v>43690.8989</v>
      </c>
      <c r="E156" s="1">
        <f>(C156-C$7)/C$8</f>
        <v>2511.0003221075617</v>
      </c>
      <c r="F156" s="1">
        <f>ROUND(2*E156,0)/2</f>
        <v>2511</v>
      </c>
      <c r="G156" s="1">
        <f>C156-(C$7+C$8*F156)</f>
        <v>7.0160000177565962E-4</v>
      </c>
      <c r="J156" s="1">
        <f>G156</f>
        <v>7.0160000177565962E-4</v>
      </c>
      <c r="O156" s="2">
        <f ca="1">+C$11+C$12*F156</f>
        <v>1.537606330224211E-3</v>
      </c>
      <c r="Q156" s="5">
        <f>C156-15018.5</f>
        <v>28672.3989</v>
      </c>
    </row>
    <row r="157" spans="1:34" x14ac:dyDescent="0.2">
      <c r="A157" s="18" t="s">
        <v>269</v>
      </c>
      <c r="C157" s="24">
        <v>43701.792000000001</v>
      </c>
      <c r="E157" s="1">
        <f>(C157-C$7)/C$8</f>
        <v>2516.0013909023178</v>
      </c>
      <c r="F157" s="1">
        <f>ROUND(2*E157,0)/2</f>
        <v>2516</v>
      </c>
      <c r="G157" s="1">
        <f>C157-(C$7+C$8*F157)</f>
        <v>3.029600004083477E-3</v>
      </c>
      <c r="I157" s="1">
        <f>+G157</f>
        <v>3.029600004083477E-3</v>
      </c>
      <c r="O157" s="2">
        <f ca="1">+C$11+C$12*F157</f>
        <v>1.5351263431041594E-3</v>
      </c>
      <c r="Q157" s="5">
        <f>C157-15018.5</f>
        <v>28683.292000000001</v>
      </c>
    </row>
    <row r="158" spans="1:34" x14ac:dyDescent="0.2">
      <c r="A158" s="18" t="s">
        <v>269</v>
      </c>
      <c r="C158" s="24">
        <v>43701.802000000003</v>
      </c>
      <c r="E158" s="1">
        <f>(C158-C$7)/C$8</f>
        <v>2516.0059819450839</v>
      </c>
      <c r="F158" s="1">
        <f>ROUND(2*E158,0)/2</f>
        <v>2516</v>
      </c>
      <c r="G158" s="1">
        <f>C158-(C$7+C$8*F158)</f>
        <v>1.3029600006120745E-2</v>
      </c>
      <c r="I158" s="1">
        <f>+G158</f>
        <v>1.3029600006120745E-2</v>
      </c>
      <c r="O158" s="2">
        <f ca="1">+C$11+C$12*F158</f>
        <v>1.5351263431041594E-3</v>
      </c>
      <c r="Q158" s="5">
        <f>C158-15018.5</f>
        <v>28683.302000000003</v>
      </c>
    </row>
    <row r="159" spans="1:34" x14ac:dyDescent="0.2">
      <c r="A159" s="18" t="s">
        <v>247</v>
      </c>
      <c r="C159" s="24">
        <v>43795.453000000001</v>
      </c>
      <c r="E159" s="1">
        <f>(C159-C$7)/C$8</f>
        <v>2559.0015565471408</v>
      </c>
      <c r="F159" s="1">
        <f>ROUND(2*E159,0)/2</f>
        <v>2559</v>
      </c>
      <c r="G159" s="1">
        <f>C159-(C$7+C$8*F159)</f>
        <v>3.3904000010807067E-3</v>
      </c>
      <c r="I159" s="1">
        <f>G159</f>
        <v>3.3904000010807067E-3</v>
      </c>
      <c r="O159" s="2">
        <f ca="1">+C$11+C$12*F159</f>
        <v>1.5137984538717145E-3</v>
      </c>
      <c r="Q159" s="5">
        <f>C159-15018.5</f>
        <v>28776.953000000001</v>
      </c>
      <c r="AC159" s="1" t="s">
        <v>244</v>
      </c>
      <c r="AD159" s="1">
        <v>7</v>
      </c>
      <c r="AF159" s="1" t="s">
        <v>221</v>
      </c>
      <c r="AH159" s="1" t="s">
        <v>223</v>
      </c>
    </row>
    <row r="160" spans="1:34" x14ac:dyDescent="0.2">
      <c r="A160" s="18" t="s">
        <v>247</v>
      </c>
      <c r="C160" s="24">
        <v>43830.296000000002</v>
      </c>
      <c r="E160" s="1">
        <f>(C160-C$7)/C$8</f>
        <v>2574.9981268545539</v>
      </c>
      <c r="F160" s="1">
        <f>ROUND(2*E160,0)/2</f>
        <v>2575</v>
      </c>
      <c r="G160" s="1">
        <f>C160-(C$7+C$8*F160)</f>
        <v>-4.0799999987939373E-3</v>
      </c>
      <c r="I160" s="1">
        <f>G160</f>
        <v>-4.0799999987939373E-3</v>
      </c>
      <c r="O160" s="2">
        <f ca="1">+C$11+C$12*F160</f>
        <v>1.5058624950875493E-3</v>
      </c>
      <c r="Q160" s="5">
        <f>C160-15018.5</f>
        <v>28811.796000000002</v>
      </c>
      <c r="AC160" s="1" t="s">
        <v>244</v>
      </c>
      <c r="AD160" s="1">
        <v>11</v>
      </c>
      <c r="AF160" s="1" t="s">
        <v>221</v>
      </c>
      <c r="AH160" s="1" t="s">
        <v>223</v>
      </c>
    </row>
    <row r="161" spans="1:34" x14ac:dyDescent="0.2">
      <c r="A161" s="20" t="s">
        <v>169</v>
      </c>
      <c r="B161" s="17"/>
      <c r="C161" s="25">
        <v>44459.783000000003</v>
      </c>
      <c r="D161" s="25">
        <v>1.1000000000000001E-3</v>
      </c>
      <c r="E161" s="1">
        <f>(C161-C$7)/C$8</f>
        <v>2863.9983005796125</v>
      </c>
      <c r="F161" s="1">
        <f>ROUND(2*E161,0)/2</f>
        <v>2864</v>
      </c>
      <c r="G161" s="1">
        <f>C161-(C$7+C$8*F161)</f>
        <v>-3.7015999914729036E-3</v>
      </c>
      <c r="J161" s="1">
        <f>G161</f>
        <v>-3.7015999914729036E-3</v>
      </c>
      <c r="O161" s="2">
        <f ca="1">+C$11+C$12*F161</f>
        <v>1.3625192395485604E-3</v>
      </c>
      <c r="Q161" s="5">
        <f>C161-15018.5</f>
        <v>29441.283000000003</v>
      </c>
    </row>
    <row r="162" spans="1:34" x14ac:dyDescent="0.2">
      <c r="A162" s="18" t="s">
        <v>269</v>
      </c>
      <c r="C162" s="24">
        <v>44470.694000000003</v>
      </c>
      <c r="E162" s="1">
        <f>(C162-C$7)/C$8</f>
        <v>2869.0075873409182</v>
      </c>
      <c r="F162" s="1">
        <f>ROUND(2*E162,0)/2</f>
        <v>2869</v>
      </c>
      <c r="G162" s="1">
        <f>C162-(C$7+C$8*F162)</f>
        <v>1.6526400002476294E-2</v>
      </c>
      <c r="I162" s="1">
        <f>+G162</f>
        <v>1.6526400002476294E-2</v>
      </c>
      <c r="O162" s="2">
        <f ca="1">+C$11+C$12*F162</f>
        <v>1.3600392524285086E-3</v>
      </c>
      <c r="Q162" s="5">
        <f>C162-15018.5</f>
        <v>29452.194000000003</v>
      </c>
    </row>
    <row r="163" spans="1:34" x14ac:dyDescent="0.2">
      <c r="A163" s="18" t="s">
        <v>269</v>
      </c>
      <c r="C163" s="24">
        <v>44483.749000000003</v>
      </c>
      <c r="E163" s="1">
        <f>(C163-C$7)/C$8</f>
        <v>2875.0011936711217</v>
      </c>
      <c r="F163" s="1">
        <f>ROUND(2*E163,0)/2</f>
        <v>2875</v>
      </c>
      <c r="G163" s="1">
        <f>C163-(C$7+C$8*F163)</f>
        <v>2.6000000070780516E-3</v>
      </c>
      <c r="I163" s="1">
        <f>+G163</f>
        <v>2.6000000070780516E-3</v>
      </c>
      <c r="O163" s="2">
        <f ca="1">+C$11+C$12*F163</f>
        <v>1.3570632678844465E-3</v>
      </c>
      <c r="Q163" s="5">
        <f>C163-15018.5</f>
        <v>29465.249000000003</v>
      </c>
    </row>
    <row r="164" spans="1:34" x14ac:dyDescent="0.2">
      <c r="A164" s="18" t="s">
        <v>247</v>
      </c>
      <c r="C164" s="24">
        <v>44503.347000000002</v>
      </c>
      <c r="E164" s="1">
        <f>(C164-C$7)/C$8</f>
        <v>2883.998719282712</v>
      </c>
      <c r="F164" s="1">
        <f>ROUND(2*E164,0)/2</f>
        <v>2884</v>
      </c>
      <c r="G164" s="1">
        <f>C164-(C$7+C$8*F164)</f>
        <v>-2.7895999955944717E-3</v>
      </c>
      <c r="I164" s="1">
        <f>G164</f>
        <v>-2.7895999955944717E-3</v>
      </c>
      <c r="O164" s="2">
        <f ca="1">+C$11+C$12*F164</f>
        <v>1.3525992910683536E-3</v>
      </c>
      <c r="Q164" s="5">
        <f>C164-15018.5</f>
        <v>29484.847000000002</v>
      </c>
      <c r="AC164" s="1" t="s">
        <v>244</v>
      </c>
      <c r="AD164" s="1">
        <v>10</v>
      </c>
      <c r="AF164" s="1" t="s">
        <v>221</v>
      </c>
      <c r="AH164" s="1" t="s">
        <v>223</v>
      </c>
    </row>
    <row r="165" spans="1:34" x14ac:dyDescent="0.2">
      <c r="A165" s="18" t="s">
        <v>269</v>
      </c>
      <c r="C165" s="24">
        <v>44518.601000000002</v>
      </c>
      <c r="E165" s="1">
        <f>(C165-C$7)/C$8</f>
        <v>2891.0018959170225</v>
      </c>
      <c r="F165" s="1">
        <f>ROUND(2*E165,0)/2</f>
        <v>2891</v>
      </c>
      <c r="G165" s="1">
        <f>C165-(C$7+C$8*F165)</f>
        <v>4.1296000053989701E-3</v>
      </c>
      <c r="I165" s="1">
        <f>+G165</f>
        <v>4.1296000053989701E-3</v>
      </c>
      <c r="O165" s="2">
        <f ca="1">+C$11+C$12*F165</f>
        <v>1.3491273091002811E-3</v>
      </c>
      <c r="Q165" s="5">
        <f>C165-15018.5</f>
        <v>29500.101000000002</v>
      </c>
    </row>
    <row r="166" spans="1:34" x14ac:dyDescent="0.2">
      <c r="A166" s="18" t="s">
        <v>269</v>
      </c>
      <c r="C166" s="24">
        <v>44790.860999999997</v>
      </c>
      <c r="E166" s="1">
        <f>(C166-C$7)/C$8</f>
        <v>3015.9976262472483</v>
      </c>
      <c r="F166" s="1">
        <f>ROUND(2*E166,0)/2</f>
        <v>3016</v>
      </c>
      <c r="G166" s="1">
        <f>C166-(C$7+C$8*F166)</f>
        <v>-5.1703999997698702E-3</v>
      </c>
      <c r="I166" s="1">
        <f>+G166</f>
        <v>-5.1703999997698702E-3</v>
      </c>
      <c r="O166" s="2">
        <f ca="1">+C$11+C$12*F166</f>
        <v>1.2871276310989885E-3</v>
      </c>
      <c r="Q166" s="5">
        <f>C166-15018.5</f>
        <v>29772.360999999997</v>
      </c>
    </row>
    <row r="167" spans="1:34" x14ac:dyDescent="0.2">
      <c r="A167" s="18" t="s">
        <v>247</v>
      </c>
      <c r="C167" s="24">
        <v>44821.366000000002</v>
      </c>
      <c r="E167" s="1">
        <f>(C167-C$7)/C$8</f>
        <v>3030.0026022030411</v>
      </c>
      <c r="F167" s="1">
        <f>ROUND(2*E167,0)/2</f>
        <v>3030</v>
      </c>
      <c r="G167" s="1">
        <f>C167-(C$7+C$8*F167)</f>
        <v>5.6680000052438118E-3</v>
      </c>
      <c r="I167" s="1">
        <f>G167</f>
        <v>5.6680000052438118E-3</v>
      </c>
      <c r="O167" s="2">
        <f ca="1">+C$11+C$12*F167</f>
        <v>1.2801836671628437E-3</v>
      </c>
      <c r="Q167" s="5">
        <f>C167-15018.5</f>
        <v>29802.866000000002</v>
      </c>
      <c r="AC167" s="1" t="s">
        <v>243</v>
      </c>
      <c r="AD167" s="1">
        <v>12</v>
      </c>
      <c r="AF167" s="1" t="s">
        <v>233</v>
      </c>
      <c r="AH167" s="1" t="s">
        <v>223</v>
      </c>
    </row>
    <row r="168" spans="1:34" x14ac:dyDescent="0.2">
      <c r="A168" s="18" t="s">
        <v>247</v>
      </c>
      <c r="C168" s="24">
        <v>44845.324000000001</v>
      </c>
      <c r="E168" s="1">
        <f>(C168-C$7)/C$8</f>
        <v>3041.0018224603373</v>
      </c>
      <c r="F168" s="1">
        <f>ROUND(2*E168,0)/2</f>
        <v>3041</v>
      </c>
      <c r="G168" s="1">
        <f>C168-(C$7+C$8*F168)</f>
        <v>3.9696000021649525E-3</v>
      </c>
      <c r="I168" s="1">
        <f>G168</f>
        <v>3.9696000021649525E-3</v>
      </c>
      <c r="O168" s="2">
        <f ca="1">+C$11+C$12*F168</f>
        <v>1.2747276954987298E-3</v>
      </c>
      <c r="Q168" s="5">
        <f>C168-15018.5</f>
        <v>29826.824000000001</v>
      </c>
      <c r="AC168" s="1" t="s">
        <v>244</v>
      </c>
      <c r="AD168" s="1">
        <v>7</v>
      </c>
      <c r="AF168" s="1" t="s">
        <v>226</v>
      </c>
      <c r="AH168" s="1" t="s">
        <v>223</v>
      </c>
    </row>
    <row r="169" spans="1:34" x14ac:dyDescent="0.2">
      <c r="A169" s="18" t="s">
        <v>248</v>
      </c>
      <c r="C169" s="24">
        <v>44845.324999999997</v>
      </c>
      <c r="E169" s="1">
        <f>(C169-C$7)/C$8</f>
        <v>3041.0022815646125</v>
      </c>
      <c r="F169" s="1">
        <f>ROUND(2*E169,0)/2</f>
        <v>3041</v>
      </c>
      <c r="G169" s="1">
        <f>C169-(C$7+C$8*F169)</f>
        <v>4.9695999987307005E-3</v>
      </c>
      <c r="I169" s="1">
        <f>G169</f>
        <v>4.9695999987307005E-3</v>
      </c>
      <c r="O169" s="2">
        <f ca="1">+C$11+C$12*F169</f>
        <v>1.2747276954987298E-3</v>
      </c>
      <c r="Q169" s="5">
        <f>C169-15018.5</f>
        <v>29826.824999999997</v>
      </c>
      <c r="AC169" s="1" t="s">
        <v>244</v>
      </c>
      <c r="AD169" s="1">
        <v>7</v>
      </c>
      <c r="AF169" s="1" t="s">
        <v>226</v>
      </c>
      <c r="AH169" s="1" t="s">
        <v>223</v>
      </c>
    </row>
    <row r="170" spans="1:34" x14ac:dyDescent="0.2">
      <c r="A170" s="18" t="s">
        <v>269</v>
      </c>
      <c r="C170" s="24">
        <v>44849.673999999999</v>
      </c>
      <c r="E170" s="1">
        <f>(C170-C$7)/C$8</f>
        <v>3042.9989260632769</v>
      </c>
      <c r="F170" s="1">
        <f>ROUND(2*E170,0)/2</f>
        <v>3043</v>
      </c>
      <c r="G170" s="1">
        <f>C170-(C$7+C$8*F170)</f>
        <v>-2.3392000002786517E-3</v>
      </c>
      <c r="I170" s="1">
        <f>+G170</f>
        <v>-2.3392000002786517E-3</v>
      </c>
      <c r="O170" s="2">
        <f ca="1">+C$11+C$12*F170</f>
        <v>1.2737357006507091E-3</v>
      </c>
      <c r="Q170" s="5">
        <f>C170-15018.5</f>
        <v>29831.173999999999</v>
      </c>
    </row>
    <row r="171" spans="1:34" x14ac:dyDescent="0.2">
      <c r="A171" s="18" t="s">
        <v>247</v>
      </c>
      <c r="C171" s="24">
        <v>44869.27</v>
      </c>
      <c r="E171" s="1">
        <f>(C171-C$7)/C$8</f>
        <v>3051.9955334663141</v>
      </c>
      <c r="F171" s="1">
        <f>ROUND(2*E171,0)/2</f>
        <v>3052</v>
      </c>
      <c r="G171" s="1">
        <f>C171-(C$7+C$8*F171)</f>
        <v>-9.7288000033586286E-3</v>
      </c>
      <c r="I171" s="1">
        <f>G171</f>
        <v>-9.7288000033586286E-3</v>
      </c>
      <c r="O171" s="2">
        <f ca="1">+C$11+C$12*F171</f>
        <v>1.2692717238346161E-3</v>
      </c>
      <c r="Q171" s="5">
        <f>C171-15018.5</f>
        <v>29850.769999999997</v>
      </c>
      <c r="AD171" s="1">
        <v>7</v>
      </c>
      <c r="AF171" s="1" t="s">
        <v>226</v>
      </c>
      <c r="AH171" s="1" t="s">
        <v>223</v>
      </c>
    </row>
    <row r="172" spans="1:34" x14ac:dyDescent="0.2">
      <c r="A172" s="18" t="s">
        <v>248</v>
      </c>
      <c r="C172" s="24">
        <v>44869.275000000001</v>
      </c>
      <c r="E172" s="1">
        <f>(C172-C$7)/C$8</f>
        <v>3051.997828987699</v>
      </c>
      <c r="F172" s="1">
        <f>ROUND(2*E172,0)/2</f>
        <v>3052</v>
      </c>
      <c r="G172" s="1">
        <f>C172-(C$7+C$8*F172)</f>
        <v>-4.7287999987020157E-3</v>
      </c>
      <c r="I172" s="1">
        <f>G172</f>
        <v>-4.7287999987020157E-3</v>
      </c>
      <c r="O172" s="2">
        <f ca="1">+C$11+C$12*F172</f>
        <v>1.2692717238346161E-3</v>
      </c>
      <c r="Q172" s="5">
        <f>C172-15018.5</f>
        <v>29850.775000000001</v>
      </c>
      <c r="AD172" s="1">
        <v>7</v>
      </c>
      <c r="AF172" s="1" t="s">
        <v>226</v>
      </c>
      <c r="AH172" s="1" t="s">
        <v>223</v>
      </c>
    </row>
    <row r="173" spans="1:34" x14ac:dyDescent="0.2">
      <c r="A173" s="18" t="s">
        <v>269</v>
      </c>
      <c r="C173" s="24">
        <v>45082.749000000003</v>
      </c>
      <c r="E173" s="1">
        <f>(C173-C$7)/C$8</f>
        <v>3150.0046553173665</v>
      </c>
      <c r="F173" s="1">
        <f>ROUND(2*E173,0)/2</f>
        <v>3150</v>
      </c>
      <c r="G173" s="1">
        <f>C173-(C$7+C$8*F173)</f>
        <v>1.0140000005776528E-2</v>
      </c>
      <c r="I173" s="1">
        <f>+G173</f>
        <v>1.0140000005776528E-2</v>
      </c>
      <c r="O173" s="2">
        <f ca="1">+C$11+C$12*F173</f>
        <v>1.2206639762816025E-3</v>
      </c>
      <c r="Q173" s="5">
        <f>C173-15018.5</f>
        <v>30064.249000000003</v>
      </c>
    </row>
    <row r="174" spans="1:34" x14ac:dyDescent="0.2">
      <c r="A174" s="18" t="s">
        <v>247</v>
      </c>
      <c r="C174" s="24">
        <v>45139.375</v>
      </c>
      <c r="E174" s="1">
        <f>(C174-C$7)/C$8</f>
        <v>3176.0018940806044</v>
      </c>
      <c r="F174" s="1">
        <f>ROUND(2*E174,0)/2</f>
        <v>3176</v>
      </c>
      <c r="G174" s="1">
        <f>C174-(C$7+C$8*F174)</f>
        <v>4.1256000040448271E-3</v>
      </c>
      <c r="I174" s="1">
        <f>G174</f>
        <v>4.1256000040448271E-3</v>
      </c>
      <c r="O174" s="2">
        <f ca="1">+C$11+C$12*F174</f>
        <v>1.2077680432573338E-3</v>
      </c>
      <c r="Q174" s="5">
        <f>C174-15018.5</f>
        <v>30120.875</v>
      </c>
      <c r="AC174" s="1" t="s">
        <v>244</v>
      </c>
      <c r="AD174" s="1">
        <v>10</v>
      </c>
      <c r="AF174" s="1" t="s">
        <v>249</v>
      </c>
      <c r="AH174" s="1" t="s">
        <v>223</v>
      </c>
    </row>
    <row r="175" spans="1:34" x14ac:dyDescent="0.2">
      <c r="A175" s="59" t="s">
        <v>782</v>
      </c>
      <c r="B175" s="61" t="s">
        <v>271</v>
      </c>
      <c r="C175" s="60">
        <v>45143.725599999998</v>
      </c>
      <c r="E175" s="1">
        <f>(C175-C$7)/C$8</f>
        <v>3177.9992731461093</v>
      </c>
      <c r="F175" s="1">
        <f>ROUND(2*E175,0)/2</f>
        <v>3178</v>
      </c>
      <c r="G175" s="1">
        <f>C175-(C$7+C$8*F175)</f>
        <v>-1.5831999990041368E-3</v>
      </c>
      <c r="H175" s="1">
        <f>G175</f>
        <v>-1.5831999990041368E-3</v>
      </c>
      <c r="O175" s="2">
        <f ca="1">+C$11+C$12*F175</f>
        <v>1.2067760484093131E-3</v>
      </c>
      <c r="Q175" s="5">
        <f>C175-15018.5</f>
        <v>30125.225599999998</v>
      </c>
    </row>
    <row r="176" spans="1:34" x14ac:dyDescent="0.2">
      <c r="A176" s="18" t="s">
        <v>269</v>
      </c>
      <c r="C176" s="24">
        <v>45143.732000000004</v>
      </c>
      <c r="E176" s="1">
        <f>(C176-C$7)/C$8</f>
        <v>3178.0022114134817</v>
      </c>
      <c r="F176" s="1">
        <f>ROUND(2*E176,0)/2</f>
        <v>3178</v>
      </c>
      <c r="G176" s="1">
        <f>C176-(C$7+C$8*F176)</f>
        <v>4.8168000066652894E-3</v>
      </c>
      <c r="I176" s="1">
        <f>+G176</f>
        <v>4.8168000066652894E-3</v>
      </c>
      <c r="O176" s="2">
        <f ca="1">+C$11+C$12*F176</f>
        <v>1.2067760484093131E-3</v>
      </c>
      <c r="Q176" s="5">
        <f>C176-15018.5</f>
        <v>30125.232000000004</v>
      </c>
    </row>
    <row r="177" spans="1:34" x14ac:dyDescent="0.2">
      <c r="A177" s="34" t="s">
        <v>247</v>
      </c>
      <c r="B177"/>
      <c r="C177" s="82">
        <v>45200.357000000004</v>
      </c>
      <c r="D177" s="82"/>
      <c r="E177" s="1">
        <f>(C177-C$7)/C$8</f>
        <v>3203.9989910724444</v>
      </c>
      <c r="F177" s="1">
        <f>ROUND(2*E177,0)/2</f>
        <v>3204</v>
      </c>
      <c r="G177" s="1">
        <f>C177-(C$7+C$8*F177)</f>
        <v>-2.1975999916321598E-3</v>
      </c>
      <c r="I177" s="1">
        <f>G177</f>
        <v>-2.1975999916321598E-3</v>
      </c>
      <c r="O177" s="2">
        <f ca="1">+C$11+C$12*F177</f>
        <v>1.1938801153850442E-3</v>
      </c>
      <c r="Q177" s="5">
        <f>C177-15018.5</f>
        <v>30181.857000000004</v>
      </c>
      <c r="AC177" s="1" t="s">
        <v>244</v>
      </c>
      <c r="AD177" s="1">
        <v>7</v>
      </c>
      <c r="AF177" s="1" t="s">
        <v>226</v>
      </c>
      <c r="AH177" s="1" t="s">
        <v>223</v>
      </c>
    </row>
    <row r="178" spans="1:34" x14ac:dyDescent="0.2">
      <c r="A178" s="34" t="s">
        <v>250</v>
      </c>
      <c r="B178"/>
      <c r="C178" s="82">
        <v>45200.36</v>
      </c>
      <c r="D178" s="82"/>
      <c r="E178" s="1">
        <f>(C178-C$7)/C$8</f>
        <v>3204.0003683852728</v>
      </c>
      <c r="F178" s="1">
        <f>ROUND(2*E178,0)/2</f>
        <v>3204</v>
      </c>
      <c r="G178" s="1">
        <f>C178-(C$7+C$8*F178)</f>
        <v>8.0240000534104183E-4</v>
      </c>
      <c r="I178" s="1">
        <f>G178</f>
        <v>8.0240000534104183E-4</v>
      </c>
      <c r="O178" s="2">
        <f ca="1">+C$11+C$12*F178</f>
        <v>1.1938801153850442E-3</v>
      </c>
      <c r="Q178" s="5">
        <f>C178-15018.5</f>
        <v>30181.86</v>
      </c>
      <c r="AC178" s="1" t="s">
        <v>244</v>
      </c>
      <c r="AH178" s="1" t="s">
        <v>246</v>
      </c>
    </row>
    <row r="179" spans="1:34" x14ac:dyDescent="0.2">
      <c r="A179" s="34" t="s">
        <v>247</v>
      </c>
      <c r="B179"/>
      <c r="C179" s="82">
        <v>45200.374000000003</v>
      </c>
      <c r="D179" s="82"/>
      <c r="E179" s="1">
        <f>(C179-C$7)/C$8</f>
        <v>3204.0067958451455</v>
      </c>
      <c r="F179" s="1">
        <f>ROUND(2*E179,0)/2</f>
        <v>3204</v>
      </c>
      <c r="G179" s="1">
        <f>C179-(C$7+C$8*F179)</f>
        <v>1.4802400008193217E-2</v>
      </c>
      <c r="I179" s="1">
        <f>G179</f>
        <v>1.4802400008193217E-2</v>
      </c>
      <c r="O179" s="2">
        <f ca="1">+C$11+C$12*F179</f>
        <v>1.1938801153850442E-3</v>
      </c>
      <c r="Q179" s="5">
        <f>C179-15018.5</f>
        <v>30181.874000000003</v>
      </c>
      <c r="AC179" s="1" t="s">
        <v>244</v>
      </c>
      <c r="AD179" s="1">
        <v>9</v>
      </c>
      <c r="AF179" s="1" t="s">
        <v>221</v>
      </c>
      <c r="AH179" s="1" t="s">
        <v>223</v>
      </c>
    </row>
    <row r="180" spans="1:34" x14ac:dyDescent="0.2">
      <c r="A180" s="34" t="s">
        <v>269</v>
      </c>
      <c r="B180"/>
      <c r="C180" s="82">
        <v>45522.724999999999</v>
      </c>
      <c r="D180" s="82"/>
      <c r="E180" s="1">
        <f>(C180-C$7)/C$8</f>
        <v>3351.9995184914351</v>
      </c>
      <c r="F180" s="1">
        <f>ROUND(2*E180,0)/2</f>
        <v>3352</v>
      </c>
      <c r="G180" s="1">
        <f>C180-(C$7+C$8*F180)</f>
        <v>-1.0487999970791861E-3</v>
      </c>
      <c r="I180" s="1">
        <f>+G180</f>
        <v>-1.0487999970791861E-3</v>
      </c>
      <c r="O180" s="2">
        <f ca="1">+C$11+C$12*F180</f>
        <v>1.1204724966315137E-3</v>
      </c>
      <c r="Q180" s="5">
        <f>C180-15018.5</f>
        <v>30504.224999999999</v>
      </c>
    </row>
    <row r="181" spans="1:34" x14ac:dyDescent="0.2">
      <c r="A181" s="34" t="s">
        <v>250</v>
      </c>
      <c r="B181"/>
      <c r="C181" s="82">
        <v>45568.447999999997</v>
      </c>
      <c r="D181" s="82"/>
      <c r="E181" s="1">
        <f>(C181-C$7)/C$8</f>
        <v>3372.9911433275802</v>
      </c>
      <c r="F181" s="1">
        <f>ROUND(2*E181,0)/2</f>
        <v>3373</v>
      </c>
      <c r="G181" s="1">
        <f>C181-(C$7+C$8*F181)</f>
        <v>-1.9291199998406228E-2</v>
      </c>
      <c r="I181" s="1">
        <f>G181</f>
        <v>-1.9291199998406228E-2</v>
      </c>
      <c r="O181" s="2">
        <f ca="1">+C$11+C$12*F181</f>
        <v>1.1100565507272963E-3</v>
      </c>
      <c r="Q181" s="5">
        <f>C181-15018.5</f>
        <v>30549.947999999997</v>
      </c>
      <c r="AC181" s="1" t="s">
        <v>244</v>
      </c>
      <c r="AH181" s="1" t="s">
        <v>246</v>
      </c>
    </row>
    <row r="182" spans="1:34" x14ac:dyDescent="0.2">
      <c r="A182" s="44" t="s">
        <v>169</v>
      </c>
      <c r="B182" s="85"/>
      <c r="C182" s="87">
        <v>45572.821799999998</v>
      </c>
      <c r="D182" s="87">
        <v>1E-3</v>
      </c>
      <c r="E182" s="1">
        <f>(C182-C$7)/C$8</f>
        <v>3374.9991736123025</v>
      </c>
      <c r="F182" s="1">
        <f>ROUND(2*E182,0)/2</f>
        <v>3375</v>
      </c>
      <c r="G182" s="1">
        <f>C182-(C$7+C$8*F182)</f>
        <v>-1.799999998183921E-3</v>
      </c>
      <c r="J182" s="1">
        <f>G182</f>
        <v>-1.799999998183921E-3</v>
      </c>
      <c r="O182" s="2">
        <f ca="1">+C$11+C$12*F182</f>
        <v>1.1090645558792757E-3</v>
      </c>
      <c r="Q182" s="5">
        <f>C182-15018.5</f>
        <v>30554.321799999998</v>
      </c>
    </row>
    <row r="183" spans="1:34" x14ac:dyDescent="0.2">
      <c r="A183" s="34" t="s">
        <v>269</v>
      </c>
      <c r="B183"/>
      <c r="C183" s="82">
        <v>45853.805999999997</v>
      </c>
      <c r="D183" s="82"/>
      <c r="E183" s="1">
        <f>(C183-C$7)/C$8</f>
        <v>3504.0002214719025</v>
      </c>
      <c r="F183" s="1">
        <f>ROUND(2*E183,0)/2</f>
        <v>3504</v>
      </c>
      <c r="G183" s="1">
        <f>C183-(C$7+C$8*F183)</f>
        <v>4.8239999887300655E-4</v>
      </c>
      <c r="I183" s="1">
        <f>+G183</f>
        <v>4.8239999887300655E-4</v>
      </c>
      <c r="O183" s="2">
        <f ca="1">+C$11+C$12*F183</f>
        <v>1.0450808881819417E-3</v>
      </c>
      <c r="Q183" s="5">
        <f>C183-15018.5</f>
        <v>30835.305999999997</v>
      </c>
    </row>
    <row r="184" spans="1:34" x14ac:dyDescent="0.2">
      <c r="A184" s="34" t="s">
        <v>269</v>
      </c>
      <c r="B184"/>
      <c r="C184" s="82">
        <v>45888.661</v>
      </c>
      <c r="D184" s="82"/>
      <c r="E184" s="1">
        <f>(C184-C$7)/C$8</f>
        <v>3520.002301030635</v>
      </c>
      <c r="F184" s="1">
        <f>ROUND(2*E184,0)/2</f>
        <v>3520</v>
      </c>
      <c r="G184" s="1">
        <f>C184-(C$7+C$8*F184)</f>
        <v>5.0120000014430843E-3</v>
      </c>
      <c r="I184" s="1">
        <f>+G184</f>
        <v>5.0120000014430843E-3</v>
      </c>
      <c r="O184" s="2">
        <f ca="1">+C$11+C$12*F184</f>
        <v>1.0371449293977762E-3</v>
      </c>
      <c r="Q184" s="5">
        <f>C184-15018.5</f>
        <v>30870.161</v>
      </c>
    </row>
    <row r="185" spans="1:34" x14ac:dyDescent="0.2">
      <c r="A185" s="34" t="s">
        <v>251</v>
      </c>
      <c r="B185"/>
      <c r="C185" s="82">
        <v>46265.464</v>
      </c>
      <c r="D185" s="82"/>
      <c r="E185" s="1">
        <f>(C185-C$7)/C$8</f>
        <v>3692.9941697429722</v>
      </c>
      <c r="F185" s="1">
        <f>ROUND(2*E185,0)/2</f>
        <v>3693</v>
      </c>
      <c r="G185" s="1">
        <f>C185-(C$7+C$8*F185)</f>
        <v>-1.2699200000497513E-2</v>
      </c>
      <c r="I185" s="1">
        <f>G185</f>
        <v>-1.2699200000497513E-2</v>
      </c>
      <c r="O185" s="2">
        <f ca="1">+C$11+C$12*F185</f>
        <v>9.5133737504398698E-4</v>
      </c>
      <c r="Q185" s="5">
        <f>C185-15018.5</f>
        <v>31246.964</v>
      </c>
      <c r="AC185" s="1" t="s">
        <v>244</v>
      </c>
      <c r="AH185" s="1" t="s">
        <v>246</v>
      </c>
    </row>
    <row r="186" spans="1:34" x14ac:dyDescent="0.2">
      <c r="A186" s="34" t="s">
        <v>251</v>
      </c>
      <c r="B186"/>
      <c r="C186" s="82">
        <v>46265.470999999998</v>
      </c>
      <c r="D186" s="82"/>
      <c r="E186" s="1">
        <f>(C186-C$7)/C$8</f>
        <v>3692.9973834729071</v>
      </c>
      <c r="F186" s="1">
        <f>ROUND(2*E186,0)/2</f>
        <v>3693</v>
      </c>
      <c r="G186" s="1">
        <f>C186-(C$7+C$8*F186)</f>
        <v>-5.6992000027094036E-3</v>
      </c>
      <c r="I186" s="1">
        <f>G186</f>
        <v>-5.6992000027094036E-3</v>
      </c>
      <c r="O186" s="2">
        <f ca="1">+C$11+C$12*F186</f>
        <v>9.5133737504398698E-4</v>
      </c>
      <c r="Q186" s="5">
        <f>C186-15018.5</f>
        <v>31246.970999999998</v>
      </c>
      <c r="AC186" s="1" t="s">
        <v>244</v>
      </c>
      <c r="AH186" s="1" t="s">
        <v>246</v>
      </c>
    </row>
    <row r="187" spans="1:34" x14ac:dyDescent="0.2">
      <c r="A187" s="34" t="s">
        <v>251</v>
      </c>
      <c r="B187"/>
      <c r="C187" s="82">
        <v>46289.440000000002</v>
      </c>
      <c r="D187" s="82"/>
      <c r="E187" s="1">
        <f>(C187-C$7)/C$8</f>
        <v>3704.0016538772479</v>
      </c>
      <c r="F187" s="1">
        <f>ROUND(2*E187,0)/2</f>
        <v>3704</v>
      </c>
      <c r="G187" s="1">
        <f>C187-(C$7+C$8*F187)</f>
        <v>3.6024000073666684E-3</v>
      </c>
      <c r="I187" s="1">
        <f>G187</f>
        <v>3.6024000073666684E-3</v>
      </c>
      <c r="O187" s="2">
        <f ca="1">+C$11+C$12*F187</f>
        <v>9.4588140337987332E-4</v>
      </c>
      <c r="Q187" s="5">
        <f>C187-15018.5</f>
        <v>31270.940000000002</v>
      </c>
      <c r="AC187" s="1" t="s">
        <v>244</v>
      </c>
      <c r="AH187" s="1" t="s">
        <v>246</v>
      </c>
    </row>
    <row r="188" spans="1:34" x14ac:dyDescent="0.2">
      <c r="A188" s="34" t="s">
        <v>269</v>
      </c>
      <c r="B188"/>
      <c r="C188" s="82">
        <v>46328.654999999999</v>
      </c>
      <c r="D188" s="82"/>
      <c r="E188" s="1">
        <f>(C188-C$7)/C$8</f>
        <v>3722.005428081683</v>
      </c>
      <c r="F188" s="1">
        <f>ROUND(2*E188,0)/2</f>
        <v>3722</v>
      </c>
      <c r="G188" s="1">
        <f>C188-(C$7+C$8*F188)</f>
        <v>1.1823200002254453E-2</v>
      </c>
      <c r="I188" s="1">
        <f>+G188</f>
        <v>1.1823200002254453E-2</v>
      </c>
      <c r="O188" s="2">
        <f ca="1">+C$11+C$12*F188</f>
        <v>9.3695344974768714E-4</v>
      </c>
      <c r="Q188" s="5">
        <f>C188-15018.5</f>
        <v>31310.154999999999</v>
      </c>
    </row>
    <row r="189" spans="1:34" x14ac:dyDescent="0.2">
      <c r="A189" s="34" t="s">
        <v>269</v>
      </c>
      <c r="B189"/>
      <c r="C189" s="82">
        <v>46330.822999999997</v>
      </c>
      <c r="D189" s="82"/>
      <c r="E189" s="1">
        <f>(C189-C$7)/C$8</f>
        <v>3723.0007661532163</v>
      </c>
      <c r="F189" s="1">
        <f>ROUND(2*E189,0)/2</f>
        <v>3723</v>
      </c>
      <c r="G189" s="1">
        <f>C189-(C$7+C$8*F189)</f>
        <v>1.668799995968584E-3</v>
      </c>
      <c r="I189" s="1">
        <f>+G189</f>
        <v>1.668799995968584E-3</v>
      </c>
      <c r="O189" s="2">
        <f ca="1">+C$11+C$12*F189</f>
        <v>9.3645745232367669E-4</v>
      </c>
      <c r="Q189" s="5">
        <f>C189-15018.5</f>
        <v>31312.322999999997</v>
      </c>
    </row>
    <row r="190" spans="1:34" x14ac:dyDescent="0.2">
      <c r="A190" s="34" t="s">
        <v>252</v>
      </c>
      <c r="B190"/>
      <c r="C190" s="82">
        <v>46337.357000000004</v>
      </c>
      <c r="D190" s="82"/>
      <c r="E190" s="1">
        <f>(C190-C$7)/C$8</f>
        <v>3726.0005534961183</v>
      </c>
      <c r="F190" s="1">
        <f>ROUND(2*E190,0)/2</f>
        <v>3726</v>
      </c>
      <c r="G190" s="1">
        <f>C190-(C$7+C$8*F190)</f>
        <v>1.2056000050506555E-3</v>
      </c>
      <c r="I190" s="1">
        <f>G190</f>
        <v>1.2056000050506555E-3</v>
      </c>
      <c r="O190" s="2">
        <f ca="1">+C$11+C$12*F190</f>
        <v>9.3496946005164577E-4</v>
      </c>
      <c r="Q190" s="5">
        <f>C190-15018.5</f>
        <v>31318.857000000004</v>
      </c>
      <c r="AC190" s="1" t="s">
        <v>244</v>
      </c>
      <c r="AH190" s="1" t="s">
        <v>246</v>
      </c>
    </row>
    <row r="191" spans="1:34" x14ac:dyDescent="0.2">
      <c r="A191" s="34" t="s">
        <v>252</v>
      </c>
      <c r="B191"/>
      <c r="C191" s="82">
        <v>46570.41</v>
      </c>
      <c r="D191" s="82"/>
      <c r="E191" s="1">
        <f>(C191-C$7)/C$8</f>
        <v>3832.9961824561224</v>
      </c>
      <c r="F191" s="1">
        <f>ROUND(2*E191,0)/2</f>
        <v>3833</v>
      </c>
      <c r="G191" s="1">
        <f>C191-(C$7+C$8*F191)</f>
        <v>-8.3151999933761545E-3</v>
      </c>
      <c r="I191" s="1">
        <f>G191</f>
        <v>-8.3151999933761545E-3</v>
      </c>
      <c r="O191" s="2">
        <f ca="1">+C$11+C$12*F191</f>
        <v>8.8189773568253917E-4</v>
      </c>
      <c r="Q191" s="5">
        <f>C191-15018.5</f>
        <v>31551.910000000003</v>
      </c>
      <c r="AC191" s="1" t="s">
        <v>244</v>
      </c>
      <c r="AH191" s="1" t="s">
        <v>246</v>
      </c>
    </row>
    <row r="192" spans="1:34" x14ac:dyDescent="0.2">
      <c r="A192" s="34" t="s">
        <v>252</v>
      </c>
      <c r="B192"/>
      <c r="C192" s="82">
        <v>46705.457000000002</v>
      </c>
      <c r="D192" s="82"/>
      <c r="E192" s="1">
        <f>(C192-C$7)/C$8</f>
        <v>3894.9968376897455</v>
      </c>
      <c r="F192" s="1">
        <f>ROUND(2*E192,0)/2</f>
        <v>3895</v>
      </c>
      <c r="G192" s="1">
        <f>C192-(C$7+C$8*F192)</f>
        <v>-6.8879999962518923E-3</v>
      </c>
      <c r="I192" s="1">
        <f>G192</f>
        <v>-6.8879999962518923E-3</v>
      </c>
      <c r="O192" s="2">
        <f ca="1">+C$11+C$12*F192</f>
        <v>8.511458953938979E-4</v>
      </c>
      <c r="Q192" s="5">
        <f>C192-15018.5</f>
        <v>31686.957000000002</v>
      </c>
      <c r="AC192" s="1" t="s">
        <v>244</v>
      </c>
      <c r="AH192" s="1" t="s">
        <v>246</v>
      </c>
    </row>
    <row r="193" spans="1:34" x14ac:dyDescent="0.2">
      <c r="A193" s="34" t="s">
        <v>269</v>
      </c>
      <c r="B193"/>
      <c r="C193" s="82">
        <v>46779.521000000001</v>
      </c>
      <c r="D193" s="82"/>
      <c r="E193" s="1">
        <f>(C193-C$7)/C$8</f>
        <v>3928.9999368272529</v>
      </c>
      <c r="F193" s="1">
        <f>ROUND(2*E193,0)/2</f>
        <v>3929</v>
      </c>
      <c r="G193" s="1">
        <f>C193-(C$7+C$8*F193)</f>
        <v>-1.3759999274043366E-4</v>
      </c>
      <c r="I193" s="1">
        <f>+G193</f>
        <v>-1.3759999274043366E-4</v>
      </c>
      <c r="O193" s="2">
        <f ca="1">+C$11+C$12*F193</f>
        <v>8.3428198297754645E-4</v>
      </c>
      <c r="Q193" s="5">
        <f>C193-15018.5</f>
        <v>31761.021000000001</v>
      </c>
    </row>
    <row r="194" spans="1:34" x14ac:dyDescent="0.2">
      <c r="A194" s="34" t="s">
        <v>170</v>
      </c>
      <c r="B194"/>
      <c r="C194" s="82">
        <v>46925.455099999999</v>
      </c>
      <c r="D194" s="82"/>
      <c r="E194" s="1">
        <f>(C194-C$7)/C$8</f>
        <v>3995.9989062299724</v>
      </c>
      <c r="F194" s="1">
        <f>ROUND(2*E194,0)/2</f>
        <v>3996</v>
      </c>
      <c r="G194" s="1">
        <f>C194-(C$7+C$8*F194)</f>
        <v>-2.3824000018066727E-3</v>
      </c>
      <c r="J194" s="1">
        <f>G194</f>
        <v>-2.3824000018066727E-3</v>
      </c>
      <c r="O194" s="2">
        <f ca="1">+C$11+C$12*F194</f>
        <v>8.0105015556885357E-4</v>
      </c>
      <c r="Q194" s="5">
        <f>C194-15018.5</f>
        <v>31906.955099999999</v>
      </c>
    </row>
    <row r="195" spans="1:34" x14ac:dyDescent="0.2">
      <c r="A195" s="34" t="s">
        <v>253</v>
      </c>
      <c r="B195"/>
      <c r="C195" s="82">
        <v>46999.491999999998</v>
      </c>
      <c r="D195" s="82"/>
      <c r="E195" s="1">
        <f>(C195-C$7)/C$8</f>
        <v>4029.9895636415858</v>
      </c>
      <c r="F195" s="1">
        <f>ROUND(2*E195,0)/2</f>
        <v>4030</v>
      </c>
      <c r="G195" s="1">
        <f>C195-(C$7+C$8*F195)</f>
        <v>-2.2731999997631647E-2</v>
      </c>
      <c r="I195" s="1">
        <f>G195</f>
        <v>-2.2731999997631647E-2</v>
      </c>
      <c r="O195" s="2">
        <f ca="1">+C$11+C$12*F195</f>
        <v>7.8418624315250169E-4</v>
      </c>
      <c r="Q195" s="5">
        <f>C195-15018.5</f>
        <v>31980.991999999998</v>
      </c>
      <c r="AC195" s="1" t="s">
        <v>244</v>
      </c>
      <c r="AH195" s="1" t="s">
        <v>246</v>
      </c>
    </row>
    <row r="196" spans="1:34" x14ac:dyDescent="0.2">
      <c r="A196" s="34" t="s">
        <v>253</v>
      </c>
      <c r="B196"/>
      <c r="C196" s="82">
        <v>46999.5</v>
      </c>
      <c r="D196" s="82"/>
      <c r="E196" s="1">
        <f>(C196-C$7)/C$8</f>
        <v>4029.9932364757992</v>
      </c>
      <c r="F196" s="1">
        <f>ROUND(2*E196,0)/2</f>
        <v>4030</v>
      </c>
      <c r="G196" s="1">
        <f>C196-(C$7+C$8*F196)</f>
        <v>-1.4731999996001832E-2</v>
      </c>
      <c r="I196" s="1">
        <f>G196</f>
        <v>-1.4731999996001832E-2</v>
      </c>
      <c r="O196" s="2">
        <f ca="1">+C$11+C$12*F196</f>
        <v>7.8418624315250169E-4</v>
      </c>
      <c r="Q196" s="5">
        <f>C196-15018.5</f>
        <v>31981</v>
      </c>
      <c r="AC196" s="1" t="s">
        <v>244</v>
      </c>
      <c r="AH196" s="1" t="s">
        <v>246</v>
      </c>
    </row>
    <row r="197" spans="1:34" x14ac:dyDescent="0.2">
      <c r="A197" s="34" t="s">
        <v>253</v>
      </c>
      <c r="B197"/>
      <c r="C197" s="82">
        <v>46999.5</v>
      </c>
      <c r="D197" s="82"/>
      <c r="E197" s="1">
        <f>(C197-C$7)/C$8</f>
        <v>4029.9932364757992</v>
      </c>
      <c r="F197" s="1">
        <f>ROUND(2*E197,0)/2</f>
        <v>4030</v>
      </c>
      <c r="G197" s="1">
        <f>C197-(C$7+C$8*F197)</f>
        <v>-1.4731999996001832E-2</v>
      </c>
      <c r="I197" s="1">
        <f>G197</f>
        <v>-1.4731999996001832E-2</v>
      </c>
      <c r="O197" s="2">
        <f ca="1">+C$11+C$12*F197</f>
        <v>7.8418624315250169E-4</v>
      </c>
      <c r="Q197" s="5">
        <f>C197-15018.5</f>
        <v>31981</v>
      </c>
      <c r="AC197" s="1" t="s">
        <v>244</v>
      </c>
      <c r="AH197" s="1" t="s">
        <v>246</v>
      </c>
    </row>
    <row r="198" spans="1:34" x14ac:dyDescent="0.2">
      <c r="A198" s="34" t="s">
        <v>253</v>
      </c>
      <c r="B198"/>
      <c r="C198" s="82">
        <v>46999.500999999997</v>
      </c>
      <c r="D198" s="82"/>
      <c r="E198" s="1">
        <f>(C198-C$7)/C$8</f>
        <v>4029.993695580074</v>
      </c>
      <c r="F198" s="1">
        <f>ROUND(2*E198,0)/2</f>
        <v>4030</v>
      </c>
      <c r="G198" s="1">
        <f>C198-(C$7+C$8*F198)</f>
        <v>-1.3731999999436084E-2</v>
      </c>
      <c r="I198" s="1">
        <f>G198</f>
        <v>-1.3731999999436084E-2</v>
      </c>
      <c r="O198" s="2">
        <f ca="1">+C$11+C$12*F198</f>
        <v>7.8418624315250169E-4</v>
      </c>
      <c r="Q198" s="5">
        <f>C198-15018.5</f>
        <v>31981.000999999997</v>
      </c>
      <c r="AC198" s="1" t="s">
        <v>244</v>
      </c>
      <c r="AH198" s="1" t="s">
        <v>246</v>
      </c>
    </row>
    <row r="199" spans="1:34" x14ac:dyDescent="0.2">
      <c r="A199" s="34" t="s">
        <v>253</v>
      </c>
      <c r="B199"/>
      <c r="C199" s="82">
        <v>46999.508000000002</v>
      </c>
      <c r="D199" s="82"/>
      <c r="E199" s="1">
        <f>(C199-C$7)/C$8</f>
        <v>4029.9969093100121</v>
      </c>
      <c r="F199" s="1">
        <f>ROUND(2*E199,0)/2</f>
        <v>4030</v>
      </c>
      <c r="G199" s="1">
        <f>C199-(C$7+C$8*F199)</f>
        <v>-6.7319999943720177E-3</v>
      </c>
      <c r="I199" s="1">
        <f>G199</f>
        <v>-6.7319999943720177E-3</v>
      </c>
      <c r="O199" s="2">
        <f ca="1">+C$11+C$12*F199</f>
        <v>7.8418624315250169E-4</v>
      </c>
      <c r="Q199" s="5">
        <f>C199-15018.5</f>
        <v>31981.008000000002</v>
      </c>
      <c r="AC199" s="1" t="s">
        <v>244</v>
      </c>
      <c r="AH199" s="1" t="s">
        <v>246</v>
      </c>
    </row>
    <row r="200" spans="1:34" x14ac:dyDescent="0.2">
      <c r="A200" s="34" t="s">
        <v>269</v>
      </c>
      <c r="B200"/>
      <c r="C200" s="82">
        <v>47001.690999999999</v>
      </c>
      <c r="D200" s="82"/>
      <c r="E200" s="1">
        <f>(C200-C$7)/C$8</f>
        <v>4030.9991339456933</v>
      </c>
      <c r="F200" s="1">
        <f>ROUND(2*E200,0)/2</f>
        <v>4031</v>
      </c>
      <c r="G200" s="1">
        <f>C200-(C$7+C$8*F200)</f>
        <v>-1.8864000012399629E-3</v>
      </c>
      <c r="I200" s="1">
        <f>+G200</f>
        <v>-1.8864000012399629E-3</v>
      </c>
      <c r="O200" s="2">
        <f ca="1">+C$11+C$12*F200</f>
        <v>7.8369024572849146E-4</v>
      </c>
      <c r="Q200" s="5">
        <f>C200-15018.5</f>
        <v>31983.190999999999</v>
      </c>
    </row>
    <row r="201" spans="1:34" x14ac:dyDescent="0.2">
      <c r="A201" s="34" t="s">
        <v>269</v>
      </c>
      <c r="B201"/>
      <c r="C201" s="82">
        <v>47049.627999999997</v>
      </c>
      <c r="D201" s="82"/>
      <c r="E201" s="1">
        <f>(C201-C$7)/C$8</f>
        <v>4053.0072156500933</v>
      </c>
      <c r="F201" s="1">
        <f>ROUND(2*E201,0)/2</f>
        <v>4053</v>
      </c>
      <c r="G201" s="1">
        <f>C201-(C$7+C$8*F201)</f>
        <v>1.571680000051856E-2</v>
      </c>
      <c r="I201" s="1">
        <f>+G201</f>
        <v>1.571680000051856E-2</v>
      </c>
      <c r="O201" s="2">
        <f ca="1">+C$11+C$12*F201</f>
        <v>7.7277830240026412E-4</v>
      </c>
      <c r="Q201" s="5">
        <f>C201-15018.5</f>
        <v>32031.127999999997</v>
      </c>
    </row>
    <row r="202" spans="1:34" x14ac:dyDescent="0.2">
      <c r="A202" s="34" t="s">
        <v>269</v>
      </c>
      <c r="B202"/>
      <c r="C202" s="82">
        <v>47062.680999999997</v>
      </c>
      <c r="D202" s="82"/>
      <c r="E202" s="1">
        <f>(C202-C$7)/C$8</f>
        <v>4058.9999037717434</v>
      </c>
      <c r="F202" s="1">
        <f>ROUND(2*E202,0)/2</f>
        <v>4059</v>
      </c>
      <c r="G202" s="1">
        <f>C202-(C$7+C$8*F202)</f>
        <v>-2.0960000256309286E-4</v>
      </c>
      <c r="I202" s="1">
        <f>+G202</f>
        <v>-2.0960000256309286E-4</v>
      </c>
      <c r="O202" s="2">
        <f ca="1">+C$11+C$12*F202</f>
        <v>7.6980231785620185E-4</v>
      </c>
      <c r="Q202" s="5">
        <f>C202-15018.5</f>
        <v>32044.180999999997</v>
      </c>
    </row>
    <row r="203" spans="1:34" x14ac:dyDescent="0.2">
      <c r="A203" s="34" t="s">
        <v>254</v>
      </c>
      <c r="B203"/>
      <c r="C203" s="82">
        <v>47071.387999999999</v>
      </c>
      <c r="D203" s="82"/>
      <c r="E203" s="1">
        <f>(C203-C$7)/C$8</f>
        <v>4062.9973247075604</v>
      </c>
      <c r="F203" s="1">
        <f>ROUND(2*E203,0)/2</f>
        <v>4063</v>
      </c>
      <c r="G203" s="1">
        <f>C203-(C$7+C$8*F203)</f>
        <v>-5.8271999951102771E-3</v>
      </c>
      <c r="I203" s="1">
        <f>G203</f>
        <v>-5.8271999951102771E-3</v>
      </c>
      <c r="O203" s="2">
        <f ca="1">+C$11+C$12*F203</f>
        <v>7.6781832816016048E-4</v>
      </c>
      <c r="Q203" s="5">
        <f>C203-15018.5</f>
        <v>32052.887999999999</v>
      </c>
      <c r="AC203" s="1" t="s">
        <v>244</v>
      </c>
      <c r="AH203" s="1" t="s">
        <v>246</v>
      </c>
    </row>
    <row r="204" spans="1:34" x14ac:dyDescent="0.2">
      <c r="A204" s="34" t="s">
        <v>254</v>
      </c>
      <c r="B204"/>
      <c r="C204" s="82">
        <v>47071.391000000003</v>
      </c>
      <c r="D204" s="82"/>
      <c r="E204" s="1">
        <f>(C204-C$7)/C$8</f>
        <v>4062.9987020203921</v>
      </c>
      <c r="F204" s="1">
        <f>ROUND(2*E204,0)/2</f>
        <v>4063</v>
      </c>
      <c r="G204" s="1">
        <f>C204-(C$7+C$8*F204)</f>
        <v>-2.8271999908611178E-3</v>
      </c>
      <c r="I204" s="1">
        <f>G204</f>
        <v>-2.8271999908611178E-3</v>
      </c>
      <c r="O204" s="2">
        <f ca="1">+C$11+C$12*F204</f>
        <v>7.6781832816016048E-4</v>
      </c>
      <c r="Q204" s="5">
        <f>C204-15018.5</f>
        <v>32052.891000000003</v>
      </c>
      <c r="AC204" s="1" t="s">
        <v>244</v>
      </c>
      <c r="AH204" s="1" t="s">
        <v>246</v>
      </c>
    </row>
    <row r="205" spans="1:34" x14ac:dyDescent="0.2">
      <c r="A205" s="34" t="s">
        <v>253</v>
      </c>
      <c r="B205"/>
      <c r="C205" s="82">
        <v>47232.571000000004</v>
      </c>
      <c r="D205" s="82"/>
      <c r="E205" s="1">
        <f>(C205-C$7)/C$8</f>
        <v>4136.9971293127819</v>
      </c>
      <c r="F205" s="1">
        <f>ROUND(2*E205,0)/2</f>
        <v>4137</v>
      </c>
      <c r="G205" s="1">
        <f>C205-(C$7+C$8*F205)</f>
        <v>-6.2527999907615595E-3</v>
      </c>
      <c r="I205" s="1">
        <f>G205</f>
        <v>-6.2527999907615595E-3</v>
      </c>
      <c r="O205" s="2">
        <f ca="1">+C$11+C$12*F205</f>
        <v>7.311145187833953E-4</v>
      </c>
      <c r="Q205" s="5">
        <f>C205-15018.5</f>
        <v>32214.071000000004</v>
      </c>
      <c r="AC205" s="1" t="s">
        <v>244</v>
      </c>
      <c r="AH205" s="1" t="s">
        <v>246</v>
      </c>
    </row>
    <row r="206" spans="1:34" x14ac:dyDescent="0.2">
      <c r="A206" s="18" t="s">
        <v>255</v>
      </c>
      <c r="C206" s="24">
        <v>47304.432999999997</v>
      </c>
      <c r="E206" s="1">
        <f>(C206-C$7)/C$8</f>
        <v>4169.9892808333516</v>
      </c>
      <c r="F206" s="1">
        <f>ROUND(2*E206,0)/2</f>
        <v>4170</v>
      </c>
      <c r="G206" s="1">
        <f>C206-(C$7+C$8*F206)</f>
        <v>-2.3348000002442859E-2</v>
      </c>
      <c r="I206" s="1">
        <f>G206</f>
        <v>-2.3348000002442859E-2</v>
      </c>
      <c r="O206" s="2">
        <f ca="1">+C$11+C$12*F206</f>
        <v>7.1474660379105409E-4</v>
      </c>
      <c r="Q206" s="5">
        <f>C206-15018.5</f>
        <v>32285.932999999997</v>
      </c>
      <c r="AC206" s="1" t="s">
        <v>244</v>
      </c>
      <c r="AH206" s="1" t="s">
        <v>246</v>
      </c>
    </row>
    <row r="207" spans="1:34" x14ac:dyDescent="0.2">
      <c r="A207" s="18" t="s">
        <v>257</v>
      </c>
      <c r="C207" s="24">
        <v>47304.453000000001</v>
      </c>
      <c r="E207" s="1">
        <f>(C207-C$7)/C$8</f>
        <v>4169.9984629188839</v>
      </c>
      <c r="F207" s="1">
        <f>ROUND(2*E207,0)/2</f>
        <v>4170</v>
      </c>
      <c r="G207" s="1">
        <f>C207-(C$7+C$8*F207)</f>
        <v>-3.3479999983683228E-3</v>
      </c>
      <c r="I207" s="1">
        <f>G207</f>
        <v>-3.3479999983683228E-3</v>
      </c>
      <c r="O207" s="2">
        <f ca="1">+C$11+C$12*F207</f>
        <v>7.1474660379105409E-4</v>
      </c>
      <c r="Q207" s="5">
        <f>C207-15018.5</f>
        <v>32285.953000000001</v>
      </c>
      <c r="AC207" s="1" t="s">
        <v>244</v>
      </c>
      <c r="AD207" s="1">
        <v>27</v>
      </c>
      <c r="AF207" s="1" t="s">
        <v>256</v>
      </c>
      <c r="AH207" s="1" t="s">
        <v>223</v>
      </c>
    </row>
    <row r="208" spans="1:34" x14ac:dyDescent="0.2">
      <c r="A208" s="18" t="s">
        <v>268</v>
      </c>
      <c r="C208" s="24">
        <v>47354.555999999997</v>
      </c>
      <c r="E208" s="1">
        <f>(C208-C$7)/C$8</f>
        <v>4193.0009644862639</v>
      </c>
      <c r="F208" s="1">
        <f>ROUND(2*E208,0)/2</f>
        <v>4193</v>
      </c>
      <c r="G208" s="1">
        <f>C208-(C$7+C$8*F208)</f>
        <v>2.1007999966968782E-3</v>
      </c>
      <c r="I208" s="1">
        <f>G208</f>
        <v>2.1007999966968782E-3</v>
      </c>
      <c r="O208" s="2">
        <f ca="1">+C$11+C$12*F208</f>
        <v>7.0333866303881609E-4</v>
      </c>
      <c r="Q208" s="5">
        <f>C208-15018.5</f>
        <v>32336.055999999997</v>
      </c>
      <c r="AC208" s="1" t="s">
        <v>244</v>
      </c>
      <c r="AD208" s="1">
        <v>16</v>
      </c>
      <c r="AF208" s="1" t="s">
        <v>256</v>
      </c>
      <c r="AH208" s="1" t="s">
        <v>223</v>
      </c>
    </row>
    <row r="209" spans="1:34" x14ac:dyDescent="0.2">
      <c r="A209" s="18" t="s">
        <v>257</v>
      </c>
      <c r="C209" s="24">
        <v>47365.428999999996</v>
      </c>
      <c r="E209" s="1">
        <f>(C209-C$7)/C$8</f>
        <v>4197.992805285061</v>
      </c>
      <c r="F209" s="1">
        <f>ROUND(2*E209,0)/2</f>
        <v>4198</v>
      </c>
      <c r="G209" s="1">
        <f>C209-(C$7+C$8*F209)</f>
        <v>-1.5671200002543628E-2</v>
      </c>
      <c r="I209" s="1">
        <f>G209</f>
        <v>-1.5671200002543628E-2</v>
      </c>
      <c r="O209" s="2">
        <f ca="1">+C$11+C$12*F209</f>
        <v>7.0085867591876449E-4</v>
      </c>
      <c r="Q209" s="5">
        <f>C209-15018.5</f>
        <v>32346.928999999996</v>
      </c>
      <c r="AC209" s="1" t="s">
        <v>244</v>
      </c>
      <c r="AD209" s="1">
        <v>10</v>
      </c>
      <c r="AF209" s="1" t="s">
        <v>221</v>
      </c>
      <c r="AH209" s="1" t="s">
        <v>223</v>
      </c>
    </row>
    <row r="210" spans="1:34" x14ac:dyDescent="0.2">
      <c r="A210" s="18" t="s">
        <v>269</v>
      </c>
      <c r="C210" s="24">
        <v>47393.762000000002</v>
      </c>
      <c r="E210" s="1">
        <f>(C210-C$7)/C$8</f>
        <v>4211.0006067522145</v>
      </c>
      <c r="F210" s="1">
        <f>ROUND(2*E210,0)/2</f>
        <v>4211</v>
      </c>
      <c r="G210" s="1">
        <f>C210-(C$7+C$8*F210)</f>
        <v>1.3216000079410151E-3</v>
      </c>
      <c r="I210" s="1">
        <f>+G210</f>
        <v>1.3216000079410151E-3</v>
      </c>
      <c r="O210" s="2">
        <f ca="1">+C$11+C$12*F210</f>
        <v>6.9441070940663013E-4</v>
      </c>
      <c r="Q210" s="5">
        <f>C210-15018.5</f>
        <v>32375.262000000002</v>
      </c>
    </row>
    <row r="211" spans="1:34" x14ac:dyDescent="0.2">
      <c r="A211" s="18" t="s">
        <v>259</v>
      </c>
      <c r="C211" s="24">
        <v>47659.497000000003</v>
      </c>
      <c r="E211" s="1">
        <f>(C211-C$7)/C$8</f>
        <v>4333.0006816780324</v>
      </c>
      <c r="F211" s="1">
        <f>ROUND(2*E211,0)/2</f>
        <v>4333</v>
      </c>
      <c r="G211" s="1">
        <f>C211-(C$7+C$8*F211)</f>
        <v>1.484800006437581E-3</v>
      </c>
      <c r="I211" s="1">
        <f>G211</f>
        <v>1.484800006437581E-3</v>
      </c>
      <c r="O211" s="2">
        <f ca="1">+C$11+C$12*F211</f>
        <v>6.3389902367736806E-4</v>
      </c>
      <c r="Q211" s="5">
        <f>C211-15018.5</f>
        <v>32640.997000000003</v>
      </c>
      <c r="AC211" s="1" t="s">
        <v>244</v>
      </c>
      <c r="AD211" s="1">
        <v>11</v>
      </c>
      <c r="AF211" s="1" t="s">
        <v>258</v>
      </c>
      <c r="AH211" s="1" t="s">
        <v>223</v>
      </c>
    </row>
    <row r="212" spans="1:34" x14ac:dyDescent="0.2">
      <c r="A212" s="18" t="s">
        <v>260</v>
      </c>
      <c r="C212" s="24">
        <v>47696.517999999996</v>
      </c>
      <c r="E212" s="1">
        <f>(C212-C$7)/C$8</f>
        <v>4349.9971810997413</v>
      </c>
      <c r="F212" s="1">
        <f>ROUND(2*E212,0)/2</f>
        <v>4350</v>
      </c>
      <c r="G212" s="1">
        <f>C212-(C$7+C$8*F212)</f>
        <v>-6.1399999976856634E-3</v>
      </c>
      <c r="I212" s="1">
        <f>G212</f>
        <v>-6.1399999976856634E-3</v>
      </c>
      <c r="O212" s="2">
        <f ca="1">+C$11+C$12*F212</f>
        <v>6.2546706746919234E-4</v>
      </c>
      <c r="Q212" s="5">
        <f>C212-15018.5</f>
        <v>32678.017999999996</v>
      </c>
      <c r="AC212" s="1" t="s">
        <v>244</v>
      </c>
      <c r="AD212" s="1">
        <v>12</v>
      </c>
      <c r="AF212" s="1" t="s">
        <v>258</v>
      </c>
      <c r="AH212" s="1" t="s">
        <v>223</v>
      </c>
    </row>
    <row r="213" spans="1:34" x14ac:dyDescent="0.2">
      <c r="A213" s="18" t="s">
        <v>260</v>
      </c>
      <c r="C213" s="24">
        <v>47720.49</v>
      </c>
      <c r="E213" s="1">
        <f>(C213-C$7)/C$8</f>
        <v>4361.0028288169106</v>
      </c>
      <c r="F213" s="1">
        <f>ROUND(2*E213,0)/2</f>
        <v>4361</v>
      </c>
      <c r="G213" s="1">
        <f>C213-(C$7+C$8*F213)</f>
        <v>6.1616000020876527E-3</v>
      </c>
      <c r="I213" s="1">
        <f>G213</f>
        <v>6.1616000020876527E-3</v>
      </c>
      <c r="O213" s="2">
        <f ca="1">+C$11+C$12*F213</f>
        <v>6.2001109580507889E-4</v>
      </c>
      <c r="Q213" s="5">
        <f>C213-15018.5</f>
        <v>32701.989999999998</v>
      </c>
      <c r="AC213" s="1" t="s">
        <v>244</v>
      </c>
      <c r="AD213" s="1">
        <v>13</v>
      </c>
      <c r="AF213" s="1" t="s">
        <v>258</v>
      </c>
      <c r="AH213" s="1" t="s">
        <v>223</v>
      </c>
    </row>
    <row r="214" spans="1:34" x14ac:dyDescent="0.2">
      <c r="A214" s="18" t="s">
        <v>260</v>
      </c>
      <c r="C214" s="24">
        <v>47757.523999999998</v>
      </c>
      <c r="E214" s="1">
        <f>(C214-C$7)/C$8</f>
        <v>4378.0052965942177</v>
      </c>
      <c r="F214" s="1">
        <f>ROUND(2*E214,0)/2</f>
        <v>4378</v>
      </c>
      <c r="G214" s="1">
        <f>C214-(C$7+C$8*F214)</f>
        <v>1.1536800004250836E-2</v>
      </c>
      <c r="I214" s="1">
        <f>G214</f>
        <v>1.1536800004250836E-2</v>
      </c>
      <c r="O214" s="2">
        <f ca="1">+C$11+C$12*F214</f>
        <v>6.1157913959690273E-4</v>
      </c>
      <c r="Q214" s="5">
        <f>C214-15018.5</f>
        <v>32739.023999999998</v>
      </c>
      <c r="AC214" s="1" t="s">
        <v>244</v>
      </c>
      <c r="AD214" s="1">
        <v>12</v>
      </c>
      <c r="AF214" s="1" t="s">
        <v>258</v>
      </c>
      <c r="AH214" s="1" t="s">
        <v>223</v>
      </c>
    </row>
    <row r="215" spans="1:34" x14ac:dyDescent="0.2">
      <c r="A215" s="18" t="s">
        <v>269</v>
      </c>
      <c r="C215" s="24">
        <v>47772.760999999999</v>
      </c>
      <c r="E215" s="1">
        <f>(C215-C$7)/C$8</f>
        <v>4385.0006684558275</v>
      </c>
      <c r="F215" s="1">
        <f>ROUND(2*E215,0)/2</f>
        <v>4385</v>
      </c>
      <c r="G215" s="1">
        <f>C215-(C$7+C$8*F215)</f>
        <v>1.4559999981429428E-3</v>
      </c>
      <c r="I215" s="1">
        <f>+G215</f>
        <v>1.4559999981429428E-3</v>
      </c>
      <c r="O215" s="2">
        <f ca="1">+C$11+C$12*F215</f>
        <v>6.0810715762883065E-4</v>
      </c>
      <c r="Q215" s="5">
        <f>C215-15018.5</f>
        <v>32754.260999999999</v>
      </c>
    </row>
    <row r="216" spans="1:34" x14ac:dyDescent="0.2">
      <c r="A216" s="18" t="s">
        <v>269</v>
      </c>
      <c r="C216" s="24">
        <v>48066.807000000001</v>
      </c>
      <c r="E216" s="1">
        <f>(C216-C$7)/C$8</f>
        <v>4519.9984445547125</v>
      </c>
      <c r="F216" s="1">
        <f>ROUND(2*E216,0)/2</f>
        <v>4520</v>
      </c>
      <c r="G216" s="1">
        <f>C216-(C$7+C$8*F216)</f>
        <v>-3.3879999973578379E-3</v>
      </c>
      <c r="I216" s="1">
        <f>+G216</f>
        <v>-3.3879999973578379E-3</v>
      </c>
      <c r="O216" s="2">
        <f ca="1">+C$11+C$12*F216</f>
        <v>5.4114750538743423E-4</v>
      </c>
      <c r="Q216" s="5">
        <f>C216-15018.5</f>
        <v>33048.307000000001</v>
      </c>
    </row>
    <row r="217" spans="1:34" x14ac:dyDescent="0.2">
      <c r="A217" s="18" t="s">
        <v>261</v>
      </c>
      <c r="C217" s="24">
        <v>48417.493000000002</v>
      </c>
      <c r="E217" s="1">
        <f>(C217-C$7)/C$8</f>
        <v>4680.9998868767079</v>
      </c>
      <c r="F217" s="1">
        <f>ROUND(2*E217,0)/2</f>
        <v>4681</v>
      </c>
      <c r="G217" s="1">
        <f>C217-(C$7+C$8*F217)</f>
        <v>-2.4639999901410192E-4</v>
      </c>
      <c r="I217" s="1">
        <f>G217</f>
        <v>-2.4639999901410192E-4</v>
      </c>
      <c r="O217" s="2">
        <f ca="1">+C$11+C$12*F217</f>
        <v>4.612919201217691E-4</v>
      </c>
      <c r="Q217" s="5">
        <f>C217-15018.5</f>
        <v>33398.993000000002</v>
      </c>
      <c r="AC217" s="1" t="s">
        <v>244</v>
      </c>
      <c r="AH217" s="1" t="s">
        <v>246</v>
      </c>
    </row>
    <row r="218" spans="1:34" x14ac:dyDescent="0.2">
      <c r="A218" s="18" t="s">
        <v>269</v>
      </c>
      <c r="C218" s="24">
        <v>48480.67</v>
      </c>
      <c r="E218" s="1">
        <f>(C218-C$7)/C$8</f>
        <v>4710.0047177555462</v>
      </c>
      <c r="F218" s="1">
        <f>ROUND(2*E218,0)/2</f>
        <v>4710</v>
      </c>
      <c r="G218" s="1">
        <f>C218-(C$7+C$8*F218)</f>
        <v>1.0276000000885688E-2</v>
      </c>
      <c r="I218" s="1">
        <f>+G218</f>
        <v>1.0276000000885688E-2</v>
      </c>
      <c r="O218" s="2">
        <f ca="1">+C$11+C$12*F218</f>
        <v>4.4690799482546926E-4</v>
      </c>
      <c r="Q218" s="5">
        <f>C218-15018.5</f>
        <v>33462.17</v>
      </c>
    </row>
    <row r="219" spans="1:34" x14ac:dyDescent="0.2">
      <c r="A219" s="18" t="s">
        <v>262</v>
      </c>
      <c r="C219" s="24">
        <v>48796.500999999997</v>
      </c>
      <c r="E219" s="1">
        <f>(C219-C$7)/C$8</f>
        <v>4855.0040805188091</v>
      </c>
      <c r="F219" s="1">
        <f>ROUND(2*E219,0)/2</f>
        <v>4855</v>
      </c>
      <c r="G219" s="1">
        <f>C219-(C$7+C$8*F219)</f>
        <v>8.8879999966593459E-3</v>
      </c>
      <c r="I219" s="1">
        <f>G219</f>
        <v>8.8879999966593459E-3</v>
      </c>
      <c r="O219" s="2">
        <f ca="1">+C$11+C$12*F219</f>
        <v>3.7498836834396962E-4</v>
      </c>
      <c r="Q219" s="5">
        <f>C219-15018.5</f>
        <v>33778.000999999997</v>
      </c>
      <c r="AC219" s="1" t="s">
        <v>244</v>
      </c>
      <c r="AH219" s="1" t="s">
        <v>246</v>
      </c>
    </row>
    <row r="220" spans="1:34" x14ac:dyDescent="0.2">
      <c r="A220" s="18" t="s">
        <v>263</v>
      </c>
      <c r="C220" s="24">
        <v>48807.381000000001</v>
      </c>
      <c r="D220" s="24">
        <v>6.0000000000000001E-3</v>
      </c>
      <c r="E220" s="1">
        <f>(C220-C$7)/C$8</f>
        <v>4859.9991350475448</v>
      </c>
      <c r="F220" s="1">
        <f>ROUND(2*E220,0)/2</f>
        <v>4860</v>
      </c>
      <c r="G220" s="1">
        <f>C220-(C$7+C$8*F220)</f>
        <v>-1.883999997517094E-3</v>
      </c>
      <c r="I220" s="1">
        <f>G220</f>
        <v>-1.883999997517094E-3</v>
      </c>
      <c r="O220" s="2">
        <f ca="1">+C$11+C$12*F220</f>
        <v>3.7250838122391801E-4</v>
      </c>
      <c r="Q220" s="5">
        <f>C220-15018.5</f>
        <v>33788.881000000001</v>
      </c>
      <c r="AC220" s="1" t="s">
        <v>244</v>
      </c>
      <c r="AD220" s="1">
        <v>7</v>
      </c>
      <c r="AF220" s="1" t="s">
        <v>221</v>
      </c>
      <c r="AH220" s="1" t="s">
        <v>223</v>
      </c>
    </row>
    <row r="221" spans="1:34" x14ac:dyDescent="0.2">
      <c r="A221" s="18" t="s">
        <v>269</v>
      </c>
      <c r="C221" s="24">
        <v>48835.718999999997</v>
      </c>
      <c r="E221" s="1">
        <f>(C221-C$7)/C$8</f>
        <v>4873.0092320360754</v>
      </c>
      <c r="F221" s="1">
        <f>ROUND(2*E221,0)/2</f>
        <v>4873</v>
      </c>
      <c r="G221" s="1">
        <f>C221-(C$7+C$8*F221)</f>
        <v>2.0108800003072247E-2</v>
      </c>
      <c r="I221" s="1">
        <f>+G221</f>
        <v>2.0108800003072247E-2</v>
      </c>
      <c r="O221" s="2">
        <f ca="1">+C$11+C$12*F221</f>
        <v>3.6606041471178366E-4</v>
      </c>
      <c r="Q221" s="5">
        <f>C221-15018.5</f>
        <v>33817.218999999997</v>
      </c>
    </row>
    <row r="222" spans="1:34" x14ac:dyDescent="0.2">
      <c r="A222" s="18" t="s">
        <v>269</v>
      </c>
      <c r="C222" s="24">
        <v>48859.675999999999</v>
      </c>
      <c r="E222" s="1">
        <f>(C222-C$7)/C$8</f>
        <v>4884.0079931890969</v>
      </c>
      <c r="F222" s="1">
        <f>ROUND(2*E222,0)/2</f>
        <v>4884</v>
      </c>
      <c r="G222" s="1">
        <f>C222-(C$7+C$8*F222)</f>
        <v>1.741040000342764E-2</v>
      </c>
      <c r="I222" s="1">
        <f>+G222</f>
        <v>1.741040000342764E-2</v>
      </c>
      <c r="O222" s="2">
        <f ca="1">+C$11+C$12*F222</f>
        <v>3.6060444304766978E-4</v>
      </c>
      <c r="Q222" s="5">
        <f>C222-15018.5</f>
        <v>33841.175999999999</v>
      </c>
    </row>
    <row r="223" spans="1:34" x14ac:dyDescent="0.2">
      <c r="A223" s="18" t="s">
        <v>264</v>
      </c>
      <c r="C223" s="24">
        <v>48868.366999999998</v>
      </c>
      <c r="D223" s="24">
        <v>5.0000000000000001E-3</v>
      </c>
      <c r="E223" s="1">
        <f>(C223-C$7)/C$8</f>
        <v>4887.998068456488</v>
      </c>
      <c r="F223" s="1">
        <f>ROUND(2*E223,0)/2</f>
        <v>4888</v>
      </c>
      <c r="G223" s="1">
        <f>C223-(C$7+C$8*F223)</f>
        <v>-4.2071999996551313E-3</v>
      </c>
      <c r="I223" s="1">
        <f>G223</f>
        <v>-4.2071999996551313E-3</v>
      </c>
      <c r="O223" s="2">
        <f ca="1">+C$11+C$12*F223</f>
        <v>3.5862045335162841E-4</v>
      </c>
      <c r="Q223" s="5">
        <f>C223-15018.5</f>
        <v>33849.866999999998</v>
      </c>
      <c r="AC223" s="1" t="s">
        <v>244</v>
      </c>
      <c r="AD223" s="1">
        <v>8</v>
      </c>
      <c r="AF223" s="1" t="s">
        <v>221</v>
      </c>
      <c r="AH223" s="1" t="s">
        <v>223</v>
      </c>
    </row>
    <row r="224" spans="1:34" x14ac:dyDescent="0.2">
      <c r="A224" s="18" t="s">
        <v>261</v>
      </c>
      <c r="C224" s="24">
        <v>49101.419000000002</v>
      </c>
      <c r="E224" s="1">
        <f>(C224-C$7)/C$8</f>
        <v>4994.9932383122168</v>
      </c>
      <c r="F224" s="1">
        <f>ROUND(2*E224,0)/2</f>
        <v>4995</v>
      </c>
      <c r="G224" s="1">
        <f>C224-(C$7+C$8*F224)</f>
        <v>-1.4727999994647689E-2</v>
      </c>
      <c r="I224" s="1">
        <f>G224</f>
        <v>-1.4727999994647689E-2</v>
      </c>
      <c r="O224" s="2">
        <f ca="1">+C$11+C$12*F224</f>
        <v>3.0554872898252202E-4</v>
      </c>
      <c r="Q224" s="5">
        <f>C224-15018.5</f>
        <v>34082.919000000002</v>
      </c>
      <c r="AC224" s="1" t="s">
        <v>244</v>
      </c>
      <c r="AH224" s="1" t="s">
        <v>246</v>
      </c>
    </row>
    <row r="225" spans="1:34" x14ac:dyDescent="0.2">
      <c r="A225" s="18" t="s">
        <v>261</v>
      </c>
      <c r="C225" s="24">
        <v>49101.430999999997</v>
      </c>
      <c r="E225" s="1">
        <f>(C225-C$7)/C$8</f>
        <v>4994.9987475635335</v>
      </c>
      <c r="F225" s="1">
        <f>ROUND(2*E225,0)/2</f>
        <v>4995</v>
      </c>
      <c r="G225" s="1">
        <f>C225-(C$7+C$8*F225)</f>
        <v>-2.727999999478925E-3</v>
      </c>
      <c r="I225" s="1">
        <f>G225</f>
        <v>-2.727999999478925E-3</v>
      </c>
      <c r="O225" s="2">
        <f ca="1">+C$11+C$12*F225</f>
        <v>3.0554872898252202E-4</v>
      </c>
      <c r="Q225" s="5">
        <f>C225-15018.5</f>
        <v>34082.930999999997</v>
      </c>
      <c r="AC225" s="1" t="s">
        <v>244</v>
      </c>
      <c r="AH225" s="1" t="s">
        <v>246</v>
      </c>
    </row>
    <row r="226" spans="1:34" x14ac:dyDescent="0.2">
      <c r="A226" s="18" t="s">
        <v>269</v>
      </c>
      <c r="C226" s="24">
        <v>49262.623</v>
      </c>
      <c r="E226" s="1">
        <f>(C226-C$7)/C$8</f>
        <v>5069.0026841072431</v>
      </c>
      <c r="F226" s="1">
        <f>ROUND(2*E226,0)/2</f>
        <v>5069</v>
      </c>
      <c r="G226" s="1">
        <f>C226-(C$7+C$8*F226)</f>
        <v>5.8464000030653551E-3</v>
      </c>
      <c r="I226" s="1">
        <f>+G226</f>
        <v>5.8464000030653551E-3</v>
      </c>
      <c r="O226" s="2">
        <f ca="1">+C$11+C$12*F226</f>
        <v>2.6884491960575685E-4</v>
      </c>
      <c r="Q226" s="5">
        <f>C226-15018.5</f>
        <v>34244.123</v>
      </c>
    </row>
    <row r="227" spans="1:34" x14ac:dyDescent="0.2">
      <c r="A227" s="18" t="s">
        <v>261</v>
      </c>
      <c r="C227" s="24">
        <v>49480.419000000002</v>
      </c>
      <c r="E227" s="1">
        <f>(C227-C$7)/C$8</f>
        <v>5168.9937591201087</v>
      </c>
      <c r="F227" s="1">
        <f>ROUND(2*E227,0)/2</f>
        <v>5169</v>
      </c>
      <c r="G227" s="1">
        <f>C227-(C$7+C$8*F227)</f>
        <v>-1.3593599993328098E-2</v>
      </c>
      <c r="I227" s="1">
        <f>G227</f>
        <v>-1.3593599993328098E-2</v>
      </c>
      <c r="O227" s="2">
        <f ca="1">+C$11+C$12*F227</f>
        <v>2.1924517720472254E-4</v>
      </c>
      <c r="Q227" s="5">
        <f>C227-15018.5</f>
        <v>34461.919000000002</v>
      </c>
      <c r="AC227" s="1" t="s">
        <v>244</v>
      </c>
      <c r="AH227" s="1" t="s">
        <v>246</v>
      </c>
    </row>
    <row r="228" spans="1:34" x14ac:dyDescent="0.2">
      <c r="A228" s="59" t="s">
        <v>906</v>
      </c>
      <c r="B228" s="61" t="s">
        <v>271</v>
      </c>
      <c r="C228" s="60">
        <v>49480.425000000003</v>
      </c>
      <c r="E228" s="1">
        <f>(C228-C$7)/C$8</f>
        <v>5168.9965137457684</v>
      </c>
      <c r="F228" s="1">
        <f>ROUND(2*E228,0)/2</f>
        <v>5169</v>
      </c>
      <c r="G228" s="1">
        <f>C228-(C$7+C$8*F228)</f>
        <v>-7.5935999921057373E-3</v>
      </c>
      <c r="K228" s="1">
        <f>G228</f>
        <v>-7.5935999921057373E-3</v>
      </c>
      <c r="O228" s="2">
        <f ca="1">+C$11+C$12*F228</f>
        <v>2.1924517720472254E-4</v>
      </c>
      <c r="Q228" s="5">
        <f>C228-15018.5</f>
        <v>34461.925000000003</v>
      </c>
    </row>
    <row r="229" spans="1:34" x14ac:dyDescent="0.2">
      <c r="A229" s="18" t="s">
        <v>266</v>
      </c>
      <c r="C229" s="24">
        <v>49480.430500000002</v>
      </c>
      <c r="E229" s="1">
        <f>(C229-C$7)/C$8</f>
        <v>5168.9990388192891</v>
      </c>
      <c r="F229" s="1">
        <f>ROUND(2*E229,0)/2</f>
        <v>5169</v>
      </c>
      <c r="G229" s="1">
        <f>C229-(C$7+C$8*F229)</f>
        <v>-2.0935999928042293E-3</v>
      </c>
      <c r="J229" s="1">
        <f>G229</f>
        <v>-2.0935999928042293E-3</v>
      </c>
      <c r="O229" s="2">
        <f ca="1">+C$11+C$12*F229</f>
        <v>2.1924517720472254E-4</v>
      </c>
      <c r="Q229" s="5">
        <f>C229-15018.5</f>
        <v>34461.930500000002</v>
      </c>
      <c r="AC229" s="1" t="s">
        <v>265</v>
      </c>
      <c r="AD229" s="1">
        <v>7</v>
      </c>
      <c r="AF229" s="1" t="s">
        <v>233</v>
      </c>
      <c r="AH229" s="1" t="s">
        <v>223</v>
      </c>
    </row>
    <row r="230" spans="1:34" x14ac:dyDescent="0.2">
      <c r="A230" s="18" t="s">
        <v>261</v>
      </c>
      <c r="C230" s="24">
        <v>49480.438999999998</v>
      </c>
      <c r="E230" s="1">
        <f>(C230-C$7)/C$8</f>
        <v>5169.0029412056374</v>
      </c>
      <c r="F230" s="1">
        <f>ROUND(2*E230,0)/2</f>
        <v>5169</v>
      </c>
      <c r="G230" s="1">
        <f>C230-(C$7+C$8*F230)</f>
        <v>6.4064000034704804E-3</v>
      </c>
      <c r="I230" s="1">
        <f>G230</f>
        <v>6.4064000034704804E-3</v>
      </c>
      <c r="O230" s="2">
        <f ca="1">+C$11+C$12*F230</f>
        <v>2.1924517720472254E-4</v>
      </c>
      <c r="Q230" s="5">
        <f>C230-15018.5</f>
        <v>34461.938999999998</v>
      </c>
      <c r="AC230" s="1" t="s">
        <v>244</v>
      </c>
      <c r="AH230" s="1" t="s">
        <v>246</v>
      </c>
    </row>
    <row r="231" spans="1:34" x14ac:dyDescent="0.2">
      <c r="A231" s="18" t="s">
        <v>261</v>
      </c>
      <c r="C231" s="24">
        <v>49541.419000000002</v>
      </c>
      <c r="E231" s="1">
        <f>(C231-C$7)/C$8</f>
        <v>5196.9991199889246</v>
      </c>
      <c r="F231" s="1">
        <f>ROUND(2*E231,0)/2</f>
        <v>5197</v>
      </c>
      <c r="G231" s="1">
        <f>C231-(C$7+C$8*F231)</f>
        <v>-1.9167999926139601E-3</v>
      </c>
      <c r="I231" s="1">
        <f>G231</f>
        <v>-1.9167999926139601E-3</v>
      </c>
      <c r="O231" s="2">
        <f ca="1">+C$11+C$12*F231</f>
        <v>2.0535724933243293E-4</v>
      </c>
      <c r="Q231" s="5">
        <f>C231-15018.5</f>
        <v>34522.919000000002</v>
      </c>
      <c r="AC231" s="1" t="s">
        <v>244</v>
      </c>
      <c r="AH231" s="1" t="s">
        <v>246</v>
      </c>
    </row>
    <row r="232" spans="1:34" x14ac:dyDescent="0.2">
      <c r="A232" s="18" t="s">
        <v>261</v>
      </c>
      <c r="C232" s="24">
        <v>49565.364999999998</v>
      </c>
      <c r="E232" s="1">
        <f>(C232-C$7)/C$8</f>
        <v>5207.9928309949009</v>
      </c>
      <c r="F232" s="1">
        <f>ROUND(2*E232,0)/2</f>
        <v>5208</v>
      </c>
      <c r="G232" s="1">
        <f>C232-(C$7+C$8*F232)</f>
        <v>-1.5615199998137541E-2</v>
      </c>
      <c r="I232" s="1">
        <f>G232</f>
        <v>-1.5615199998137541E-2</v>
      </c>
      <c r="O232" s="2">
        <f ca="1">+C$11+C$12*F232</f>
        <v>1.9990127766831905E-4</v>
      </c>
      <c r="Q232" s="5">
        <f>C232-15018.5</f>
        <v>34546.864999999998</v>
      </c>
      <c r="AC232" s="1" t="s">
        <v>244</v>
      </c>
      <c r="AH232" s="1" t="s">
        <v>246</v>
      </c>
    </row>
    <row r="233" spans="1:34" x14ac:dyDescent="0.2">
      <c r="A233" s="18" t="s">
        <v>261</v>
      </c>
      <c r="C233" s="24">
        <v>49578.436000000002</v>
      </c>
      <c r="E233" s="1">
        <f>(C233-C$7)/C$8</f>
        <v>5213.9937829935307</v>
      </c>
      <c r="F233" s="1">
        <f>ROUND(2*E233,0)/2</f>
        <v>5214</v>
      </c>
      <c r="G233" s="1">
        <f>C233-(C$7+C$8*F233)</f>
        <v>-1.3541599997552112E-2</v>
      </c>
      <c r="I233" s="1">
        <f>G233</f>
        <v>-1.3541599997552112E-2</v>
      </c>
      <c r="O233" s="2">
        <f ca="1">+C$11+C$12*F233</f>
        <v>1.9692529312425721E-4</v>
      </c>
      <c r="Q233" s="5">
        <f>C233-15018.5</f>
        <v>34559.936000000002</v>
      </c>
      <c r="AC233" s="1" t="s">
        <v>244</v>
      </c>
      <c r="AH233" s="1" t="s">
        <v>246</v>
      </c>
    </row>
    <row r="234" spans="1:34" x14ac:dyDescent="0.2">
      <c r="A234" s="18" t="s">
        <v>261</v>
      </c>
      <c r="C234" s="24">
        <v>49578.438000000002</v>
      </c>
      <c r="E234" s="1">
        <f>(C234-C$7)/C$8</f>
        <v>5213.9947012020839</v>
      </c>
      <c r="F234" s="1">
        <f>ROUND(2*E234,0)/2</f>
        <v>5214</v>
      </c>
      <c r="G234" s="1">
        <f>C234-(C$7+C$8*F234)</f>
        <v>-1.1541599997144658E-2</v>
      </c>
      <c r="I234" s="1">
        <f>G234</f>
        <v>-1.1541599997144658E-2</v>
      </c>
      <c r="O234" s="2">
        <f ca="1">+C$11+C$12*F234</f>
        <v>1.9692529312425721E-4</v>
      </c>
      <c r="Q234" s="5">
        <f>C234-15018.5</f>
        <v>34559.938000000002</v>
      </c>
      <c r="AC234" s="1" t="s">
        <v>244</v>
      </c>
      <c r="AH234" s="1" t="s">
        <v>246</v>
      </c>
    </row>
    <row r="235" spans="1:34" x14ac:dyDescent="0.2">
      <c r="A235" s="18" t="s">
        <v>261</v>
      </c>
      <c r="C235" s="24">
        <v>49578.451000000001</v>
      </c>
      <c r="E235" s="1">
        <f>(C235-C$7)/C$8</f>
        <v>5214.0006695576785</v>
      </c>
      <c r="F235" s="1">
        <f>ROUND(2*E235,0)/2</f>
        <v>5214</v>
      </c>
      <c r="G235" s="1">
        <f>C235-(C$7+C$8*F235)</f>
        <v>1.4584000018658116E-3</v>
      </c>
      <c r="I235" s="1">
        <f>G235</f>
        <v>1.4584000018658116E-3</v>
      </c>
      <c r="O235" s="2">
        <f ca="1">+C$11+C$12*F235</f>
        <v>1.9692529312425721E-4</v>
      </c>
      <c r="Q235" s="5">
        <f>C235-15018.5</f>
        <v>34559.951000000001</v>
      </c>
      <c r="AC235" s="1" t="s">
        <v>244</v>
      </c>
      <c r="AH235" s="1" t="s">
        <v>246</v>
      </c>
    </row>
    <row r="236" spans="1:34" x14ac:dyDescent="0.2">
      <c r="A236" s="59" t="s">
        <v>958</v>
      </c>
      <c r="B236" s="61" t="s">
        <v>271</v>
      </c>
      <c r="C236" s="60">
        <v>49874.675999999999</v>
      </c>
      <c r="E236" s="1">
        <f>(C236-C$7)/C$8</f>
        <v>5349.9988338751382</v>
      </c>
      <c r="F236" s="1">
        <f>ROUND(2*E236,0)/2</f>
        <v>5350</v>
      </c>
      <c r="G236" s="1">
        <f>C236-(C$7+C$8*F236)</f>
        <v>-2.5399999940418638E-3</v>
      </c>
      <c r="K236" s="1">
        <f>G236</f>
        <v>-2.5399999940418638E-3</v>
      </c>
      <c r="O236" s="2">
        <f ca="1">+C$11+C$12*F236</f>
        <v>1.2946964345885055E-4</v>
      </c>
      <c r="Q236" s="5">
        <f>C236-15018.5</f>
        <v>34856.175999999999</v>
      </c>
    </row>
    <row r="237" spans="1:34" x14ac:dyDescent="0.2">
      <c r="A237" s="18" t="s">
        <v>194</v>
      </c>
      <c r="C237" s="24">
        <v>49909.527099999999</v>
      </c>
      <c r="D237" s="24">
        <v>2.8999999999999998E-3</v>
      </c>
      <c r="E237" s="1">
        <f>(C237-C$7)/C$8</f>
        <v>5365.9991229271909</v>
      </c>
      <c r="F237" s="1">
        <f>ROUND(2*E237,0)/2</f>
        <v>5366</v>
      </c>
      <c r="G237" s="1">
        <f>C237-(C$7+C$8*F237)</f>
        <v>-1.9104000020888634E-3</v>
      </c>
      <c r="K237" s="1">
        <f>G237</f>
        <v>-1.9104000020888634E-3</v>
      </c>
      <c r="O237" s="2">
        <f ca="1">+C$11+C$12*F237</f>
        <v>1.2153368467468506E-4</v>
      </c>
      <c r="Q237" s="5">
        <f>C237-15018.5</f>
        <v>34891.027099999999</v>
      </c>
    </row>
    <row r="238" spans="1:34" x14ac:dyDescent="0.2">
      <c r="A238" s="35" t="s">
        <v>194</v>
      </c>
      <c r="B238" s="36"/>
      <c r="C238" s="37">
        <v>49909.527099999999</v>
      </c>
      <c r="D238" s="38">
        <v>2.8999999999999998E-3</v>
      </c>
      <c r="E238" s="1">
        <f>(C238-C$7)/C$8</f>
        <v>5365.9991229271909</v>
      </c>
      <c r="F238" s="1">
        <f>ROUND(2*E238,0)/2</f>
        <v>5366</v>
      </c>
      <c r="G238" s="1">
        <f>C238-(C$7+C$8*F238)</f>
        <v>-1.9104000020888634E-3</v>
      </c>
      <c r="K238" s="1">
        <f>G238</f>
        <v>-1.9104000020888634E-3</v>
      </c>
      <c r="O238" s="2">
        <f ca="1">+C$11+C$12*F238</f>
        <v>1.2153368467468506E-4</v>
      </c>
      <c r="Q238" s="5">
        <f>C238-15018.5</f>
        <v>34891.027099999999</v>
      </c>
    </row>
    <row r="239" spans="1:34" x14ac:dyDescent="0.2">
      <c r="A239" s="59" t="s">
        <v>966</v>
      </c>
      <c r="B239" s="61" t="s">
        <v>271</v>
      </c>
      <c r="C239" s="60">
        <v>49920.409800000001</v>
      </c>
      <c r="E239" s="1">
        <f>(C239-C$7)/C$8</f>
        <v>5370.9954170374713</v>
      </c>
      <c r="F239" s="1">
        <f>ROUND(2*E239,0)/2</f>
        <v>5371</v>
      </c>
      <c r="G239" s="1">
        <f>C239-(C$7+C$8*F239)</f>
        <v>-9.9823999989894219E-3</v>
      </c>
      <c r="K239" s="1">
        <f>G239</f>
        <v>-9.9823999989894219E-3</v>
      </c>
      <c r="O239" s="2">
        <f ca="1">+C$11+C$12*F239</f>
        <v>1.1905369755463345E-4</v>
      </c>
      <c r="Q239" s="5">
        <f>C239-15018.5</f>
        <v>34901.909800000001</v>
      </c>
    </row>
    <row r="240" spans="1:34" x14ac:dyDescent="0.2">
      <c r="A240" s="59" t="s">
        <v>966</v>
      </c>
      <c r="B240" s="61" t="s">
        <v>271</v>
      </c>
      <c r="C240" s="60">
        <v>49920.413999999997</v>
      </c>
      <c r="E240" s="1">
        <f>(C240-C$7)/C$8</f>
        <v>5370.9973452754311</v>
      </c>
      <c r="F240" s="1">
        <f>ROUND(2*E240,0)/2</f>
        <v>5371</v>
      </c>
      <c r="G240" s="1">
        <f>C240-(C$7+C$8*F240)</f>
        <v>-5.7824000032269396E-3</v>
      </c>
      <c r="K240" s="1">
        <f>G240</f>
        <v>-5.7824000032269396E-3</v>
      </c>
      <c r="O240" s="2">
        <f ca="1">+C$11+C$12*F240</f>
        <v>1.1905369755463345E-4</v>
      </c>
      <c r="Q240" s="5">
        <f>C240-15018.5</f>
        <v>34901.913999999997</v>
      </c>
    </row>
    <row r="241" spans="1:34" x14ac:dyDescent="0.2">
      <c r="A241" s="59" t="s">
        <v>966</v>
      </c>
      <c r="B241" s="61" t="s">
        <v>271</v>
      </c>
      <c r="C241" s="60">
        <v>49920.418899999997</v>
      </c>
      <c r="E241" s="1">
        <f>(C241-C$7)/C$8</f>
        <v>5370.9995948863861</v>
      </c>
      <c r="F241" s="1">
        <f>ROUND(2*E241,0)/2</f>
        <v>5371</v>
      </c>
      <c r="G241" s="1">
        <f>C241-(C$7+C$8*F241)</f>
        <v>-8.8240000332007185E-4</v>
      </c>
      <c r="K241" s="1">
        <f>G241</f>
        <v>-8.8240000332007185E-4</v>
      </c>
      <c r="O241" s="2">
        <f ca="1">+C$11+C$12*F241</f>
        <v>1.1905369755463345E-4</v>
      </c>
      <c r="Q241" s="5">
        <f>C241-15018.5</f>
        <v>34901.918899999997</v>
      </c>
    </row>
    <row r="242" spans="1:34" x14ac:dyDescent="0.2">
      <c r="A242" s="59" t="s">
        <v>966</v>
      </c>
      <c r="B242" s="61" t="s">
        <v>271</v>
      </c>
      <c r="C242" s="60">
        <v>49920.418899999997</v>
      </c>
      <c r="E242" s="1">
        <f>(C242-C$7)/C$8</f>
        <v>5370.9995948863861</v>
      </c>
      <c r="F242" s="1">
        <f>ROUND(2*E242,0)/2</f>
        <v>5371</v>
      </c>
      <c r="G242" s="1">
        <f>C242-(C$7+C$8*F242)</f>
        <v>-8.8240000332007185E-4</v>
      </c>
      <c r="K242" s="1">
        <f>G242</f>
        <v>-8.8240000332007185E-4</v>
      </c>
      <c r="O242" s="2">
        <f ca="1">+C$11+C$12*F242</f>
        <v>1.1905369755463345E-4</v>
      </c>
      <c r="Q242" s="5">
        <f>C242-15018.5</f>
        <v>34901.918899999997</v>
      </c>
    </row>
    <row r="243" spans="1:34" x14ac:dyDescent="0.2">
      <c r="A243" s="59" t="s">
        <v>966</v>
      </c>
      <c r="B243" s="61" t="s">
        <v>271</v>
      </c>
      <c r="C243" s="60">
        <v>49933.474399999999</v>
      </c>
      <c r="E243" s="1">
        <f>(C243-C$7)/C$8</f>
        <v>5376.993430768729</v>
      </c>
      <c r="F243" s="1">
        <f>ROUND(2*E243,0)/2</f>
        <v>5377</v>
      </c>
      <c r="G243" s="1">
        <f>C243-(C$7+C$8*F243)</f>
        <v>-1.4308799996797461E-2</v>
      </c>
      <c r="K243" s="1">
        <f>G243</f>
        <v>-1.4308799996797461E-2</v>
      </c>
      <c r="O243" s="2">
        <f ca="1">+C$11+C$12*F243</f>
        <v>1.1607771301057161E-4</v>
      </c>
      <c r="Q243" s="5">
        <f>C243-15018.5</f>
        <v>34914.974399999999</v>
      </c>
    </row>
    <row r="244" spans="1:34" x14ac:dyDescent="0.2">
      <c r="A244" s="59" t="s">
        <v>966</v>
      </c>
      <c r="B244" s="61" t="s">
        <v>271</v>
      </c>
      <c r="C244" s="60">
        <v>49933.474399999999</v>
      </c>
      <c r="E244" s="1">
        <f>(C244-C$7)/C$8</f>
        <v>5376.993430768729</v>
      </c>
      <c r="F244" s="1">
        <f>ROUND(2*E244,0)/2</f>
        <v>5377</v>
      </c>
      <c r="G244" s="1">
        <f>C244-(C$7+C$8*F244)</f>
        <v>-1.4308799996797461E-2</v>
      </c>
      <c r="K244" s="1">
        <f>G244</f>
        <v>-1.4308799996797461E-2</v>
      </c>
      <c r="O244" s="2">
        <f ca="1">+C$11+C$12*F244</f>
        <v>1.1607771301057161E-4</v>
      </c>
      <c r="Q244" s="5">
        <f>C244-15018.5</f>
        <v>34914.974399999999</v>
      </c>
    </row>
    <row r="245" spans="1:34" x14ac:dyDescent="0.2">
      <c r="A245" s="59" t="s">
        <v>966</v>
      </c>
      <c r="B245" s="61" t="s">
        <v>271</v>
      </c>
      <c r="C245" s="60">
        <v>49933.484100000001</v>
      </c>
      <c r="E245" s="1">
        <f>(C245-C$7)/C$8</f>
        <v>5376.9978840802123</v>
      </c>
      <c r="F245" s="1">
        <f>ROUND(2*E245,0)/2</f>
        <v>5377</v>
      </c>
      <c r="G245" s="1">
        <f>C245-(C$7+C$8*F245)</f>
        <v>-4.6087999944575131E-3</v>
      </c>
      <c r="K245" s="1">
        <f>G245</f>
        <v>-4.6087999944575131E-3</v>
      </c>
      <c r="O245" s="2">
        <f ca="1">+C$11+C$12*F245</f>
        <v>1.1607771301057161E-4</v>
      </c>
      <c r="Q245" s="5">
        <f>C245-15018.5</f>
        <v>34914.984100000001</v>
      </c>
    </row>
    <row r="246" spans="1:34" x14ac:dyDescent="0.2">
      <c r="A246" s="59" t="s">
        <v>966</v>
      </c>
      <c r="B246" s="61" t="s">
        <v>271</v>
      </c>
      <c r="C246" s="60">
        <v>49933.484799999998</v>
      </c>
      <c r="E246" s="1">
        <f>(C246-C$7)/C$8</f>
        <v>5376.9982054532038</v>
      </c>
      <c r="F246" s="1">
        <f>ROUND(2*E246,0)/2</f>
        <v>5377</v>
      </c>
      <c r="G246" s="1">
        <f>C246-(C$7+C$8*F246)</f>
        <v>-3.9087999975890853E-3</v>
      </c>
      <c r="K246" s="1">
        <f>G246</f>
        <v>-3.9087999975890853E-3</v>
      </c>
      <c r="O246" s="2">
        <f ca="1">+C$11+C$12*F246</f>
        <v>1.1607771301057161E-4</v>
      </c>
      <c r="Q246" s="5">
        <f>C246-15018.5</f>
        <v>34914.984799999998</v>
      </c>
    </row>
    <row r="247" spans="1:34" x14ac:dyDescent="0.2">
      <c r="A247" s="59" t="s">
        <v>958</v>
      </c>
      <c r="B247" s="61" t="s">
        <v>271</v>
      </c>
      <c r="C247" s="60">
        <v>50253.677000000003</v>
      </c>
      <c r="E247" s="1">
        <f>(C247-C$7)/C$8</f>
        <v>5523.9998137873081</v>
      </c>
      <c r="F247" s="1">
        <f>ROUND(2*E247,0)/2</f>
        <v>5524</v>
      </c>
      <c r="G247" s="1">
        <f>C247-(C$7+C$8*F247)</f>
        <v>-4.0559999615652487E-4</v>
      </c>
      <c r="K247" s="1">
        <f>G247</f>
        <v>-4.0559999615652487E-4</v>
      </c>
      <c r="O247" s="2">
        <f ca="1">+C$11+C$12*F247</f>
        <v>4.316609168105107E-5</v>
      </c>
      <c r="Q247" s="5">
        <f>C247-15018.5</f>
        <v>35235.177000000003</v>
      </c>
    </row>
    <row r="248" spans="1:34" x14ac:dyDescent="0.2">
      <c r="A248" s="59" t="s">
        <v>958</v>
      </c>
      <c r="B248" s="61" t="s">
        <v>271</v>
      </c>
      <c r="C248" s="60">
        <v>50266.750999999997</v>
      </c>
      <c r="E248" s="1">
        <f>(C248-C$7)/C$8</f>
        <v>5530.0021430987626</v>
      </c>
      <c r="F248" s="1">
        <f>ROUND(2*E248,0)/2</f>
        <v>5530</v>
      </c>
      <c r="G248" s="1">
        <f>C248-(C$7+C$8*F248)</f>
        <v>4.6680000014021061E-3</v>
      </c>
      <c r="K248" s="1">
        <f>G248</f>
        <v>4.6680000014021061E-3</v>
      </c>
      <c r="O248" s="2">
        <f ca="1">+C$11+C$12*F248</f>
        <v>4.0190107136989228E-5</v>
      </c>
      <c r="Q248" s="5">
        <f>C248-15018.5</f>
        <v>35248.250999999997</v>
      </c>
    </row>
    <row r="249" spans="1:34" x14ac:dyDescent="0.2">
      <c r="A249" s="59" t="s">
        <v>966</v>
      </c>
      <c r="B249" s="61" t="s">
        <v>271</v>
      </c>
      <c r="C249" s="60">
        <v>50275.452799999999</v>
      </c>
      <c r="E249" s="1">
        <f>(C249-C$7)/C$8</f>
        <v>5533.9971766923418</v>
      </c>
      <c r="F249" s="1">
        <f>ROUND(2*E249,0)/2</f>
        <v>5534</v>
      </c>
      <c r="G249" s="1">
        <f>C249-(C$7+C$8*F249)</f>
        <v>-6.1495999980252236E-3</v>
      </c>
      <c r="K249" s="1">
        <f>G249</f>
        <v>-6.1495999980252236E-3</v>
      </c>
      <c r="O249" s="2">
        <f ca="1">+C$11+C$12*F249</f>
        <v>3.8206117440947856E-5</v>
      </c>
      <c r="Q249" s="5">
        <f>C249-15018.5</f>
        <v>35256.952799999999</v>
      </c>
    </row>
    <row r="250" spans="1:34" x14ac:dyDescent="0.2">
      <c r="A250" s="59" t="s">
        <v>966</v>
      </c>
      <c r="B250" s="61" t="s">
        <v>271</v>
      </c>
      <c r="C250" s="60">
        <v>50371.276899999997</v>
      </c>
      <c r="E250" s="1">
        <f>(C250-C$7)/C$8</f>
        <v>5577.9904307977431</v>
      </c>
      <c r="F250" s="1">
        <f>ROUND(2*E250,0)/2</f>
        <v>5578</v>
      </c>
      <c r="G250" s="1">
        <f>C250-(C$7+C$8*F250)</f>
        <v>-2.0843199999944773E-2</v>
      </c>
      <c r="K250" s="1">
        <f>G250</f>
        <v>-2.0843199999944773E-2</v>
      </c>
      <c r="O250" s="2">
        <f ca="1">+C$11+C$12*F250</f>
        <v>1.638223078449276E-5</v>
      </c>
      <c r="Q250" s="5">
        <f>C250-15018.5</f>
        <v>35352.776899999997</v>
      </c>
    </row>
    <row r="251" spans="1:34" x14ac:dyDescent="0.2">
      <c r="A251" s="59" t="s">
        <v>966</v>
      </c>
      <c r="B251" s="61" t="s">
        <v>271</v>
      </c>
      <c r="C251" s="60">
        <v>50371.298499999997</v>
      </c>
      <c r="E251" s="1">
        <f>(C251-C$7)/C$8</f>
        <v>5578.0003474501164</v>
      </c>
      <c r="F251" s="1">
        <f>ROUND(2*E251,0)/2</f>
        <v>5578</v>
      </c>
      <c r="G251" s="1">
        <f>C251-(C$7+C$8*F251)</f>
        <v>7.5680000009015203E-4</v>
      </c>
      <c r="K251" s="1">
        <f>G251</f>
        <v>7.5680000009015203E-4</v>
      </c>
      <c r="O251" s="2">
        <f ca="1">+C$11+C$12*F251</f>
        <v>1.638223078449276E-5</v>
      </c>
      <c r="Q251" s="5">
        <f>C251-15018.5</f>
        <v>35352.798499999997</v>
      </c>
    </row>
    <row r="252" spans="1:34" x14ac:dyDescent="0.2">
      <c r="A252" s="59" t="s">
        <v>966</v>
      </c>
      <c r="B252" s="61" t="s">
        <v>271</v>
      </c>
      <c r="C252" s="60">
        <v>50371.303999999996</v>
      </c>
      <c r="E252" s="1">
        <f>(C252-C$7)/C$8</f>
        <v>5578.0028725236371</v>
      </c>
      <c r="F252" s="1">
        <f>ROUND(2*E252,0)/2</f>
        <v>5578</v>
      </c>
      <c r="G252" s="1">
        <f>C252-(C$7+C$8*F252)</f>
        <v>6.2567999993916601E-3</v>
      </c>
      <c r="I252" s="1">
        <f>G252</f>
        <v>6.2567999993916601E-3</v>
      </c>
      <c r="O252" s="2">
        <f ca="1">+C$11+C$12*F252</f>
        <v>1.638223078449276E-5</v>
      </c>
      <c r="Q252" s="5">
        <f>C252-15018.5</f>
        <v>35352.803999999996</v>
      </c>
    </row>
    <row r="253" spans="1:34" x14ac:dyDescent="0.2">
      <c r="A253" s="18" t="s">
        <v>270</v>
      </c>
      <c r="B253" s="1" t="s">
        <v>271</v>
      </c>
      <c r="C253" s="24">
        <v>50654.454700000002</v>
      </c>
      <c r="D253" s="24">
        <v>4.0000000000000002E-4</v>
      </c>
      <c r="E253" s="1">
        <f>(C253-C$7)/C$8</f>
        <v>5707.9985697983602</v>
      </c>
      <c r="F253" s="1">
        <f>ROUND(2*E253,0)/2</f>
        <v>5708</v>
      </c>
      <c r="G253" s="1">
        <f>C253-(C$7+C$8*F253)</f>
        <v>-3.1151999937719665E-3</v>
      </c>
      <c r="J253" s="1">
        <f>G253</f>
        <v>-3.1151999937719665E-3</v>
      </c>
      <c r="O253" s="2">
        <f ca="1">+C$11+C$12*F253</f>
        <v>-4.8097434336851624E-5</v>
      </c>
      <c r="Q253" s="5">
        <f>C253-15018.5</f>
        <v>35635.954700000002</v>
      </c>
    </row>
    <row r="254" spans="1:34" x14ac:dyDescent="0.2">
      <c r="A254" s="18" t="s">
        <v>270</v>
      </c>
      <c r="B254" s="1" t="s">
        <v>272</v>
      </c>
      <c r="C254" s="24">
        <v>50655.542699999998</v>
      </c>
      <c r="D254" s="24">
        <v>2.9999999999999997E-4</v>
      </c>
      <c r="E254" s="1">
        <f>(C254-C$7)/C$8</f>
        <v>5708.4980752512311</v>
      </c>
      <c r="F254" s="1">
        <f>ROUND(2*E254,0)/2</f>
        <v>5708.5</v>
      </c>
      <c r="G254" s="1">
        <f>C254-(C$7+C$8*F254)</f>
        <v>-4.1924000033759512E-3</v>
      </c>
      <c r="J254" s="1">
        <f>G254</f>
        <v>-4.1924000033759512E-3</v>
      </c>
      <c r="O254" s="2">
        <f ca="1">+C$11+C$12*F254</f>
        <v>-4.8345433048856742E-5</v>
      </c>
      <c r="Q254" s="5">
        <f>C254-15018.5</f>
        <v>35637.042699999998</v>
      </c>
    </row>
    <row r="255" spans="1:34" x14ac:dyDescent="0.2">
      <c r="A255" s="59" t="s">
        <v>958</v>
      </c>
      <c r="B255" s="61" t="s">
        <v>271</v>
      </c>
      <c r="C255" s="60">
        <v>50693.663999999997</v>
      </c>
      <c r="E255" s="1">
        <f>(C255-C$7)/C$8</f>
        <v>5725.9997271084176</v>
      </c>
      <c r="F255" s="1">
        <f>ROUND(2*E255,0)/2</f>
        <v>5726</v>
      </c>
      <c r="G255" s="1">
        <f>C255-(C$7+C$8*F255)</f>
        <v>-5.9440000040922314E-4</v>
      </c>
      <c r="K255" s="1">
        <f>G255</f>
        <v>-5.9440000040922314E-4</v>
      </c>
      <c r="O255" s="2">
        <f ca="1">+C$11+C$12*F255</f>
        <v>-5.7025387969038017E-5</v>
      </c>
      <c r="Q255" s="5">
        <f>C255-15018.5</f>
        <v>35675.163999999997</v>
      </c>
    </row>
    <row r="256" spans="1:34" x14ac:dyDescent="0.2">
      <c r="A256" s="18" t="s">
        <v>267</v>
      </c>
      <c r="C256" s="24">
        <v>50750.29</v>
      </c>
      <c r="E256" s="1">
        <f>(C256-C$7)/C$8</f>
        <v>5751.9969658716591</v>
      </c>
      <c r="F256" s="1">
        <f>ROUND(2*E256,0)/2</f>
        <v>5752</v>
      </c>
      <c r="G256" s="1">
        <f>C256-(C$7+C$8*F256)</f>
        <v>-6.6087999948649667E-3</v>
      </c>
      <c r="I256" s="1">
        <f>G256</f>
        <v>-6.6087999948649667E-3</v>
      </c>
      <c r="O256" s="2">
        <f ca="1">+C$11+C$12*F256</f>
        <v>-6.992132099330672E-5</v>
      </c>
      <c r="Q256" s="5">
        <f>C256-15018.5</f>
        <v>35731.79</v>
      </c>
      <c r="AC256" s="1" t="s">
        <v>244</v>
      </c>
      <c r="AH256" s="1" t="s">
        <v>246</v>
      </c>
    </row>
    <row r="257" spans="1:17" x14ac:dyDescent="0.2">
      <c r="A257" s="59" t="s">
        <v>958</v>
      </c>
      <c r="B257" s="61" t="s">
        <v>271</v>
      </c>
      <c r="C257" s="60">
        <v>50959.398000000001</v>
      </c>
      <c r="E257" s="1">
        <f>(C257-C$7)/C$8</f>
        <v>5847.9993429299611</v>
      </c>
      <c r="F257" s="1">
        <f>ROUND(2*E257,0)/2</f>
        <v>5848</v>
      </c>
      <c r="G257" s="1">
        <f>C257-(C$7+C$8*F257)</f>
        <v>-1.4311999984784052E-3</v>
      </c>
      <c r="K257" s="1">
        <f>G257</f>
        <v>-1.4311999984784052E-3</v>
      </c>
      <c r="O257" s="2">
        <f ca="1">+C$11+C$12*F257</f>
        <v>-1.1753707369829966E-4</v>
      </c>
      <c r="Q257" s="5">
        <f>C257-15018.5</f>
        <v>35940.898000000001</v>
      </c>
    </row>
    <row r="258" spans="1:17" x14ac:dyDescent="0.2">
      <c r="A258" s="59" t="s">
        <v>1024</v>
      </c>
      <c r="B258" s="61" t="s">
        <v>271</v>
      </c>
      <c r="C258" s="60">
        <v>51057.4</v>
      </c>
      <c r="E258" s="1">
        <f>(C258-C$7)/C$8</f>
        <v>5892.9924802392352</v>
      </c>
      <c r="F258" s="1">
        <f>ROUND(2*E258,0)/2</f>
        <v>5893</v>
      </c>
      <c r="G258" s="1">
        <f>C258-(C$7+C$8*F258)</f>
        <v>-1.6379199994844384E-2</v>
      </c>
      <c r="I258" s="1">
        <f>G258</f>
        <v>-1.6379199994844384E-2</v>
      </c>
      <c r="O258" s="2">
        <f ca="1">+C$11+C$12*F258</f>
        <v>-1.3985695777876499E-4</v>
      </c>
      <c r="Q258" s="5">
        <f>C258-15018.5</f>
        <v>36038.9</v>
      </c>
    </row>
    <row r="259" spans="1:17" x14ac:dyDescent="0.2">
      <c r="A259" s="59" t="s">
        <v>966</v>
      </c>
      <c r="B259" s="61" t="s">
        <v>271</v>
      </c>
      <c r="C259" s="60">
        <v>51081.379000000001</v>
      </c>
      <c r="E259" s="1">
        <f>(C259-C$7)/C$8</f>
        <v>5904.0013416863394</v>
      </c>
      <c r="F259" s="1">
        <f>ROUND(2*E259,0)/2</f>
        <v>5904</v>
      </c>
      <c r="G259" s="1">
        <f>C259-(C$7+C$8*F259)</f>
        <v>2.9224000027170405E-3</v>
      </c>
      <c r="I259" s="1">
        <f>G259</f>
        <v>2.9224000027170405E-3</v>
      </c>
      <c r="O259" s="2">
        <f ca="1">+C$11+C$12*F259</f>
        <v>-1.4531292944287887E-4</v>
      </c>
      <c r="Q259" s="5">
        <f>C259-15018.5</f>
        <v>36062.879000000001</v>
      </c>
    </row>
    <row r="260" spans="1:17" x14ac:dyDescent="0.2">
      <c r="A260" s="59" t="s">
        <v>958</v>
      </c>
      <c r="B260" s="61" t="s">
        <v>271</v>
      </c>
      <c r="C260" s="60">
        <v>51085.748</v>
      </c>
      <c r="E260" s="1">
        <f>(C260-C$7)/C$8</f>
        <v>5906.0071682705329</v>
      </c>
      <c r="F260" s="1">
        <f>ROUND(2*E260,0)/2</f>
        <v>5906</v>
      </c>
      <c r="G260" s="1">
        <f>C260-(C$7+C$8*F260)</f>
        <v>1.5613600000506267E-2</v>
      </c>
      <c r="K260" s="1">
        <f>G260</f>
        <v>1.5613600000506267E-2</v>
      </c>
      <c r="O260" s="2">
        <f ca="1">+C$11+C$12*F260</f>
        <v>-1.4630492429089934E-4</v>
      </c>
      <c r="Q260" s="5">
        <f>C260-15018.5</f>
        <v>36067.248</v>
      </c>
    </row>
    <row r="261" spans="1:17" x14ac:dyDescent="0.2">
      <c r="A261" s="59" t="s">
        <v>966</v>
      </c>
      <c r="B261" s="61" t="s">
        <v>271</v>
      </c>
      <c r="C261" s="60">
        <v>51129.303</v>
      </c>
      <c r="E261" s="1">
        <f>(C261-C$7)/C$8</f>
        <v>5926.0034550351447</v>
      </c>
      <c r="F261" s="1">
        <f>ROUND(2*E261,0)/2</f>
        <v>5926</v>
      </c>
      <c r="G261" s="1">
        <f>C261-(C$7+C$8*F261)</f>
        <v>7.5255999981891364E-3</v>
      </c>
      <c r="I261" s="1">
        <f>G261</f>
        <v>7.5255999981891364E-3</v>
      </c>
      <c r="O261" s="2">
        <f ca="1">+C$11+C$12*F261</f>
        <v>-1.562248727711062E-4</v>
      </c>
      <c r="Q261" s="5">
        <f>C261-15018.5</f>
        <v>36110.803</v>
      </c>
    </row>
    <row r="262" spans="1:17" x14ac:dyDescent="0.2">
      <c r="A262" s="18" t="s">
        <v>172</v>
      </c>
      <c r="C262" s="24">
        <v>51266.517399999997</v>
      </c>
      <c r="E262" s="1">
        <f>(C262-C$7)/C$8</f>
        <v>5988.999172877735</v>
      </c>
      <c r="F262" s="1">
        <f>ROUND(2*E262,0)/2</f>
        <v>5989</v>
      </c>
      <c r="G262" s="1">
        <f>C262-(C$7+C$8*F262)</f>
        <v>-1.8016000030911528E-3</v>
      </c>
      <c r="J262" s="1">
        <f>G262</f>
        <v>-1.8016000030911528E-3</v>
      </c>
      <c r="O262" s="2">
        <f ca="1">+C$11+C$12*F262</f>
        <v>-1.8747271048375792E-4</v>
      </c>
      <c r="Q262" s="5">
        <f>C262-15018.5</f>
        <v>36248.017399999997</v>
      </c>
    </row>
    <row r="263" spans="1:17" x14ac:dyDescent="0.2">
      <c r="A263" s="59" t="s">
        <v>958</v>
      </c>
      <c r="B263" s="61" t="s">
        <v>271</v>
      </c>
      <c r="C263" s="60">
        <v>51390.673199999997</v>
      </c>
      <c r="E263" s="1">
        <f>(C263-C$7)/C$8</f>
        <v>6045.9996316147281</v>
      </c>
      <c r="F263" s="1">
        <f>ROUND(2*E263,0)/2</f>
        <v>6046</v>
      </c>
      <c r="G263" s="1">
        <f>C263-(C$7+C$8*F263)</f>
        <v>-8.0239999806508422E-4</v>
      </c>
      <c r="K263" s="1">
        <f>G263</f>
        <v>-8.0239999806508422E-4</v>
      </c>
      <c r="O263" s="2">
        <f ca="1">+C$11+C$12*F263</f>
        <v>-2.1574456365234737E-4</v>
      </c>
      <c r="Q263" s="5">
        <f>C263-15018.5</f>
        <v>36372.173199999997</v>
      </c>
    </row>
    <row r="264" spans="1:17" x14ac:dyDescent="0.2">
      <c r="A264" s="21" t="s">
        <v>171</v>
      </c>
      <c r="C264" s="24">
        <v>51404.832999999999</v>
      </c>
      <c r="D264" s="24">
        <v>2E-3</v>
      </c>
      <c r="E264" s="1">
        <f>(C264-C$7)/C$8</f>
        <v>6052.5004563496514</v>
      </c>
      <c r="F264" s="1">
        <f>ROUND(2*E264,0)/2</f>
        <v>6052.5</v>
      </c>
      <c r="G264" s="1">
        <f>C264-(C$7+C$8*F264)</f>
        <v>9.9400000181049109E-4</v>
      </c>
      <c r="L264" s="1">
        <f>G264</f>
        <v>9.9400000181049109E-4</v>
      </c>
      <c r="O264" s="2">
        <f ca="1">+C$11+C$12*F264</f>
        <v>-2.1896854690841433E-4</v>
      </c>
      <c r="P264" s="16" t="s">
        <v>165</v>
      </c>
      <c r="Q264" s="5">
        <f>C264-15018.5</f>
        <v>36386.332999999999</v>
      </c>
    </row>
    <row r="265" spans="1:17" x14ac:dyDescent="0.2">
      <c r="A265" s="59" t="s">
        <v>1050</v>
      </c>
      <c r="B265" s="61" t="s">
        <v>271</v>
      </c>
      <c r="C265" s="60">
        <v>51436.396999999997</v>
      </c>
      <c r="E265" s="1">
        <f>(C265-C$7)/C$8</f>
        <v>6066.991623734295</v>
      </c>
      <c r="F265" s="1">
        <f>ROUND(2*E265,0)/2</f>
        <v>6067</v>
      </c>
      <c r="G265" s="1">
        <f>C265-(C$7+C$8*F265)</f>
        <v>-1.8244799997773953E-2</v>
      </c>
      <c r="I265" s="1">
        <f>G265</f>
        <v>-1.8244799997773953E-2</v>
      </c>
      <c r="O265" s="2">
        <f ca="1">+C$11+C$12*F265</f>
        <v>-2.2616050955656447E-4</v>
      </c>
      <c r="Q265" s="5">
        <f>C265-15018.5</f>
        <v>36417.896999999997</v>
      </c>
    </row>
    <row r="266" spans="1:17" x14ac:dyDescent="0.2">
      <c r="A266" s="59" t="s">
        <v>958</v>
      </c>
      <c r="B266" s="61" t="s">
        <v>271</v>
      </c>
      <c r="C266" s="60">
        <v>51438.591699999997</v>
      </c>
      <c r="E266" s="1">
        <f>(C266-C$7)/C$8</f>
        <v>6067.9992198900136</v>
      </c>
      <c r="F266" s="1">
        <f>ROUND(2*E266,0)/2</f>
        <v>6068</v>
      </c>
      <c r="G266" s="1">
        <f>C266-(C$7+C$8*F266)</f>
        <v>-1.6992000018944964E-3</v>
      </c>
      <c r="K266" s="1">
        <f>G266</f>
        <v>-1.6992000018944964E-3</v>
      </c>
      <c r="O266" s="2">
        <f ca="1">+C$11+C$12*F266</f>
        <v>-2.266565069805747E-4</v>
      </c>
      <c r="Q266" s="5">
        <f>C266-15018.5</f>
        <v>36420.091699999997</v>
      </c>
    </row>
    <row r="267" spans="1:17" x14ac:dyDescent="0.2">
      <c r="A267" s="21" t="s">
        <v>171</v>
      </c>
      <c r="C267" s="29">
        <v>51440.77</v>
      </c>
      <c r="D267" s="29">
        <v>2E-3</v>
      </c>
      <c r="E267" s="1">
        <f>(C267-C$7)/C$8</f>
        <v>6068.9992867355959</v>
      </c>
      <c r="F267" s="1">
        <f>ROUND(2*E267,0)/2</f>
        <v>6069</v>
      </c>
      <c r="G267" s="1">
        <f>C267-(C$7+C$8*F267)</f>
        <v>-1.5535999991698191E-3</v>
      </c>
      <c r="L267" s="1">
        <f>G267</f>
        <v>-1.5535999991698191E-3</v>
      </c>
      <c r="O267" s="2">
        <f ca="1">+C$11+C$12*F267</f>
        <v>-2.2715250440458494E-4</v>
      </c>
      <c r="Q267" s="5">
        <f>C267-15018.5</f>
        <v>36422.269999999997</v>
      </c>
    </row>
    <row r="268" spans="1:17" x14ac:dyDescent="0.2">
      <c r="A268" s="59" t="s">
        <v>1058</v>
      </c>
      <c r="B268" s="61" t="s">
        <v>271</v>
      </c>
      <c r="C268" s="60">
        <v>51693.428</v>
      </c>
      <c r="E268" s="1">
        <f>(C268-C$7)/C$8</f>
        <v>6184.995655037128</v>
      </c>
      <c r="F268" s="1">
        <f>ROUND(2*E268,0)/2</f>
        <v>6185</v>
      </c>
      <c r="G268" s="1">
        <f>C268-(C$7+C$8*F268)</f>
        <v>-9.4639999952050857E-3</v>
      </c>
      <c r="I268" s="1">
        <f>G268</f>
        <v>-9.4639999952050857E-3</v>
      </c>
      <c r="O268" s="2">
        <f ca="1">+C$11+C$12*F268</f>
        <v>-2.8468820558978473E-4</v>
      </c>
      <c r="Q268" s="5">
        <f>C268-15018.5</f>
        <v>36674.928</v>
      </c>
    </row>
    <row r="269" spans="1:17" x14ac:dyDescent="0.2">
      <c r="A269" s="59" t="s">
        <v>958</v>
      </c>
      <c r="B269" s="61" t="s">
        <v>271</v>
      </c>
      <c r="C269" s="60">
        <v>51793.641000000003</v>
      </c>
      <c r="E269" s="1">
        <f>(C269-C$7)/C$8</f>
        <v>6231.0038719018294</v>
      </c>
      <c r="F269" s="1">
        <f>ROUND(2*E269,0)/2</f>
        <v>6231</v>
      </c>
      <c r="G269" s="1">
        <f>C269-(C$7+C$8*F269)</f>
        <v>8.4336000072653405E-3</v>
      </c>
      <c r="K269" s="1">
        <f>G269</f>
        <v>8.4336000072653405E-3</v>
      </c>
      <c r="O269" s="2">
        <f ca="1">+C$11+C$12*F269</f>
        <v>-3.075040870942603E-4</v>
      </c>
      <c r="Q269" s="5">
        <f>C269-15018.5</f>
        <v>36775.141000000003</v>
      </c>
    </row>
    <row r="270" spans="1:17" x14ac:dyDescent="0.2">
      <c r="A270" s="18" t="s">
        <v>193</v>
      </c>
      <c r="B270" s="18" t="s">
        <v>272</v>
      </c>
      <c r="C270" s="43">
        <v>52051.742769999997</v>
      </c>
      <c r="D270" s="43">
        <v>1.7000000000000001E-4</v>
      </c>
      <c r="E270" s="1">
        <f>(C270-C$7)/C$8</f>
        <v>6349.4994982908465</v>
      </c>
      <c r="F270" s="1">
        <f>ROUND(2*E270,0)/2</f>
        <v>6349.5</v>
      </c>
      <c r="G270" s="1">
        <f>C270-(C$7+C$8*F270)</f>
        <v>-1.0927999974228442E-3</v>
      </c>
      <c r="K270" s="1">
        <f>G270</f>
        <v>-1.0927999974228442E-3</v>
      </c>
      <c r="O270" s="2">
        <f ca="1">+C$11+C$12*F270</f>
        <v>-3.6627978183948612E-4</v>
      </c>
      <c r="Q270" s="5">
        <f>C270-15018.5</f>
        <v>37033.242769999997</v>
      </c>
    </row>
    <row r="271" spans="1:17" x14ac:dyDescent="0.2">
      <c r="A271" s="59" t="s">
        <v>958</v>
      </c>
      <c r="B271" s="61" t="s">
        <v>271</v>
      </c>
      <c r="C271" s="60">
        <v>52063.721700000002</v>
      </c>
      <c r="E271" s="1">
        <f>(C271-C$7)/C$8</f>
        <v>6354.9990762821972</v>
      </c>
      <c r="F271" s="1">
        <f>ROUND(2*E271,0)/2</f>
        <v>6355</v>
      </c>
      <c r="G271" s="1">
        <f>C271-(C$7+C$8*F271)</f>
        <v>-2.0119999971939251E-3</v>
      </c>
      <c r="K271" s="1">
        <f>G271</f>
        <v>-2.0119999971939251E-3</v>
      </c>
      <c r="O271" s="2">
        <f ca="1">+C$11+C$12*F271</f>
        <v>-3.6900776767154284E-4</v>
      </c>
      <c r="Q271" s="5">
        <f>C271-15018.5</f>
        <v>37045.221700000002</v>
      </c>
    </row>
    <row r="272" spans="1:17" x14ac:dyDescent="0.2">
      <c r="A272" s="59" t="s">
        <v>1078</v>
      </c>
      <c r="B272" s="61" t="s">
        <v>271</v>
      </c>
      <c r="C272" s="60">
        <v>52072.432000000001</v>
      </c>
      <c r="E272" s="1">
        <f>(C272-C$7)/C$8</f>
        <v>6358.9980122621255</v>
      </c>
      <c r="F272" s="1">
        <f>ROUND(2*E272,0)/2</f>
        <v>6359</v>
      </c>
      <c r="G272" s="1">
        <f>C272-(C$7+C$8*F272)</f>
        <v>-4.3295999930705875E-3</v>
      </c>
      <c r="I272" s="1">
        <f>G272</f>
        <v>-4.3295999930705875E-3</v>
      </c>
      <c r="O272" s="2">
        <f ca="1">+C$11+C$12*F272</f>
        <v>-3.7099175736758421E-4</v>
      </c>
      <c r="Q272" s="5">
        <f>C272-15018.5</f>
        <v>37053.932000000001</v>
      </c>
    </row>
    <row r="273" spans="1:17" x14ac:dyDescent="0.2">
      <c r="A273" s="59" t="s">
        <v>958</v>
      </c>
      <c r="B273" s="61" t="s">
        <v>271</v>
      </c>
      <c r="C273" s="60">
        <v>52087.682999999997</v>
      </c>
      <c r="E273" s="1">
        <f>(C273-C$7)/C$8</f>
        <v>6365.9998115836052</v>
      </c>
      <c r="F273" s="1">
        <f>ROUND(2*E273,0)/2</f>
        <v>6366</v>
      </c>
      <c r="G273" s="1">
        <f>C273-(C$7+C$8*F273)</f>
        <v>-4.1040000360226259E-4</v>
      </c>
      <c r="K273" s="1">
        <f>G273</f>
        <v>-4.1040000360226259E-4</v>
      </c>
      <c r="O273" s="2">
        <f ca="1">+C$11+C$12*F273</f>
        <v>-3.7446373933565672E-4</v>
      </c>
      <c r="Q273" s="5">
        <f>C273-15018.5</f>
        <v>37069.182999999997</v>
      </c>
    </row>
    <row r="274" spans="1:17" x14ac:dyDescent="0.2">
      <c r="A274" s="59" t="s">
        <v>958</v>
      </c>
      <c r="B274" s="61" t="s">
        <v>271</v>
      </c>
      <c r="C274" s="60">
        <v>52370.845099999999</v>
      </c>
      <c r="E274" s="1">
        <f>(C274-C$7)/C$8</f>
        <v>6496.0007426470784</v>
      </c>
      <c r="F274" s="1">
        <f>ROUND(2*E274,0)/2</f>
        <v>6496</v>
      </c>
      <c r="G274" s="1">
        <f>C274-(C$7+C$8*F274)</f>
        <v>1.6175999990082346E-3</v>
      </c>
      <c r="K274" s="1">
        <f>G274</f>
        <v>1.6175999990082346E-3</v>
      </c>
      <c r="O274" s="2">
        <f ca="1">+C$11+C$12*F274</f>
        <v>-4.3894340445700111E-4</v>
      </c>
      <c r="Q274" s="5">
        <f>C274-15018.5</f>
        <v>37352.345099999999</v>
      </c>
    </row>
    <row r="275" spans="1:17" x14ac:dyDescent="0.2">
      <c r="A275" s="59" t="s">
        <v>958</v>
      </c>
      <c r="B275" s="61" t="s">
        <v>271</v>
      </c>
      <c r="C275" s="60">
        <v>52405.692999999999</v>
      </c>
      <c r="E275" s="1">
        <f>(C275-C$7)/C$8</f>
        <v>6511.9995625654465</v>
      </c>
      <c r="F275" s="1">
        <f>ROUND(2*E275,0)/2</f>
        <v>6512</v>
      </c>
      <c r="G275" s="1">
        <f>C275-(C$7+C$8*F275)</f>
        <v>-9.5280000095954165E-4</v>
      </c>
      <c r="K275" s="1">
        <f>G275</f>
        <v>-9.5280000095954165E-4</v>
      </c>
      <c r="O275" s="2">
        <f ca="1">+C$11+C$12*F275</f>
        <v>-4.468793632411666E-4</v>
      </c>
      <c r="Q275" s="5">
        <f>C275-15018.5</f>
        <v>37387.192999999999</v>
      </c>
    </row>
    <row r="276" spans="1:17" x14ac:dyDescent="0.2">
      <c r="A276" s="59" t="s">
        <v>958</v>
      </c>
      <c r="B276" s="61" t="s">
        <v>271</v>
      </c>
      <c r="C276" s="60">
        <v>52466.680800000002</v>
      </c>
      <c r="E276" s="1">
        <f>(C276-C$7)/C$8</f>
        <v>6539.9993223620895</v>
      </c>
      <c r="F276" s="1">
        <f>ROUND(2*E276,0)/2</f>
        <v>6540</v>
      </c>
      <c r="G276" s="1">
        <f>C276-(C$7+C$8*F276)</f>
        <v>-1.4759999976377003E-3</v>
      </c>
      <c r="K276" s="1">
        <f>G276</f>
        <v>-1.4759999976377003E-3</v>
      </c>
      <c r="O276" s="2">
        <f ca="1">+C$11+C$12*F276</f>
        <v>-4.6076729111345621E-4</v>
      </c>
      <c r="Q276" s="5">
        <f>C276-15018.5</f>
        <v>37448.180800000002</v>
      </c>
    </row>
    <row r="277" spans="1:17" x14ac:dyDescent="0.2">
      <c r="A277" s="18" t="s">
        <v>273</v>
      </c>
      <c r="B277" s="18"/>
      <c r="C277" s="43">
        <v>52806.472500000003</v>
      </c>
      <c r="D277" s="43">
        <v>2.0000000000000001E-4</v>
      </c>
      <c r="E277" s="1">
        <f>(C277-C$7)/C$8</f>
        <v>6695.9991449641984</v>
      </c>
      <c r="F277" s="1">
        <f>ROUND(2*E277,0)/2</f>
        <v>6696</v>
      </c>
      <c r="G277" s="1">
        <f>C277-(C$7+C$8*F277)</f>
        <v>-1.8623999931151047E-3</v>
      </c>
      <c r="J277" s="1">
        <f>G277</f>
        <v>-1.8623999931151047E-3</v>
      </c>
      <c r="O277" s="2">
        <f ca="1">+C$11+C$12*F277</f>
        <v>-5.3814288925906929E-4</v>
      </c>
      <c r="Q277" s="5">
        <f>C277-15018.5</f>
        <v>37787.972500000003</v>
      </c>
    </row>
    <row r="278" spans="1:17" x14ac:dyDescent="0.2">
      <c r="A278" s="59" t="s">
        <v>1095</v>
      </c>
      <c r="B278" s="61" t="s">
        <v>271</v>
      </c>
      <c r="C278" s="60">
        <v>52867.455999999998</v>
      </c>
      <c r="E278" s="1">
        <f>(C278-C$7)/C$8</f>
        <v>6723.9969306124494</v>
      </c>
      <c r="F278" s="1">
        <f>ROUND(2*E278,0)/2</f>
        <v>6724</v>
      </c>
      <c r="G278" s="1">
        <f>C278-(C$7+C$8*F278)</f>
        <v>-6.6855999975814484E-3</v>
      </c>
      <c r="I278" s="1">
        <f>G278</f>
        <v>-6.6855999975814484E-3</v>
      </c>
      <c r="O278" s="2">
        <f ca="1">+C$11+C$12*F278</f>
        <v>-5.520308171313589E-4</v>
      </c>
      <c r="Q278" s="5">
        <f>C278-15018.5</f>
        <v>37848.955999999998</v>
      </c>
    </row>
    <row r="279" spans="1:17" x14ac:dyDescent="0.2">
      <c r="A279" s="20" t="s">
        <v>305</v>
      </c>
      <c r="B279" s="76" t="s">
        <v>271</v>
      </c>
      <c r="C279" s="20">
        <v>52878.35194</v>
      </c>
      <c r="D279" s="20">
        <v>1E-3</v>
      </c>
      <c r="E279" s="1">
        <f>(C279-C$7)/C$8</f>
        <v>6728.9993032633511</v>
      </c>
      <c r="F279" s="1">
        <f>ROUND(2*E279,0)/2</f>
        <v>6729</v>
      </c>
      <c r="G279" s="1">
        <f>C279-(C$7+C$8*F279)</f>
        <v>-1.5175999942584895E-3</v>
      </c>
      <c r="K279" s="1">
        <f>G279</f>
        <v>-1.5175999942584895E-3</v>
      </c>
      <c r="O279" s="2">
        <f ca="1">+C$11+C$12*F279</f>
        <v>-5.5451080425141094E-4</v>
      </c>
      <c r="Q279" s="5">
        <f>C279-15018.5</f>
        <v>37859.85194</v>
      </c>
    </row>
    <row r="280" spans="1:17" x14ac:dyDescent="0.2">
      <c r="A280" s="19" t="s">
        <v>288</v>
      </c>
      <c r="B280" s="77" t="s">
        <v>271</v>
      </c>
      <c r="C280" s="74">
        <v>52911.023500000003</v>
      </c>
      <c r="D280" s="84">
        <v>4.0000000000000002E-4</v>
      </c>
      <c r="E280" s="1">
        <f>(C280-C$7)/C$8</f>
        <v>6743.9989561805196</v>
      </c>
      <c r="F280" s="1">
        <f>ROUND(2*E280,0)/2</f>
        <v>6744</v>
      </c>
      <c r="G280" s="1">
        <f>C280-(C$7+C$8*F280)</f>
        <v>-2.2735999955330044E-3</v>
      </c>
      <c r="K280" s="1">
        <f>G280</f>
        <v>-2.2735999955330044E-3</v>
      </c>
      <c r="O280" s="2">
        <f ca="1">+C$11+C$12*F280</f>
        <v>-5.6195076561156576E-4</v>
      </c>
      <c r="Q280" s="5">
        <f>C280-15018.5</f>
        <v>37892.523500000003</v>
      </c>
    </row>
    <row r="281" spans="1:17" x14ac:dyDescent="0.2">
      <c r="A281" s="72" t="s">
        <v>288</v>
      </c>
      <c r="B281" s="77" t="s">
        <v>271</v>
      </c>
      <c r="C281" s="74">
        <v>52911.023500000003</v>
      </c>
      <c r="D281" s="74">
        <v>4.0000000000000002E-4</v>
      </c>
      <c r="E281" s="1">
        <f>(C281-C$7)/C$8</f>
        <v>6743.9989561805196</v>
      </c>
      <c r="F281" s="1">
        <f>ROUND(2*E281,0)/2</f>
        <v>6744</v>
      </c>
      <c r="G281" s="1">
        <f>C281-(C$7+C$8*F281)</f>
        <v>-2.2735999955330044E-3</v>
      </c>
      <c r="K281" s="1">
        <f>G281</f>
        <v>-2.2735999955330044E-3</v>
      </c>
      <c r="O281" s="2">
        <f ca="1">+C$11+C$12*F281</f>
        <v>-5.6195076561156576E-4</v>
      </c>
      <c r="Q281" s="5">
        <f>C281-15018.5</f>
        <v>37892.523500000003</v>
      </c>
    </row>
    <row r="282" spans="1:17" x14ac:dyDescent="0.2">
      <c r="A282" s="19" t="s">
        <v>287</v>
      </c>
      <c r="B282" s="77"/>
      <c r="C282" s="35">
        <v>53209.430200000003</v>
      </c>
      <c r="D282" s="35">
        <v>1E-3</v>
      </c>
      <c r="E282" s="1">
        <f>(C282-C$7)/C$8</f>
        <v>6880.9987482981023</v>
      </c>
      <c r="F282" s="1">
        <f>ROUND(2*E282,0)/2</f>
        <v>6881</v>
      </c>
      <c r="G282" s="1">
        <f>C282-(C$7+C$8*F282)</f>
        <v>-2.7263999945716932E-3</v>
      </c>
      <c r="J282" s="1">
        <f>G282</f>
        <v>-2.7263999945716932E-3</v>
      </c>
      <c r="O282" s="2">
        <f ca="1">+C$11+C$12*F282</f>
        <v>-6.2990241270098266E-4</v>
      </c>
      <c r="Q282" s="5">
        <f>C282-15018.5</f>
        <v>38190.930200000003</v>
      </c>
    </row>
    <row r="283" spans="1:17" x14ac:dyDescent="0.2">
      <c r="A283" s="20" t="s">
        <v>303</v>
      </c>
      <c r="B283" s="76" t="s">
        <v>271</v>
      </c>
      <c r="C283" s="20">
        <v>53209.432999999997</v>
      </c>
      <c r="D283" s="20" t="s">
        <v>304</v>
      </c>
      <c r="E283" s="1">
        <f>(C283-C$7)/C$8</f>
        <v>6881.0000337900747</v>
      </c>
      <c r="F283" s="1">
        <f>ROUND(2*E283,0)/2</f>
        <v>6881</v>
      </c>
      <c r="G283" s="1">
        <f>C283-(C$7+C$8*F283)</f>
        <v>7.3600000177975744E-5</v>
      </c>
      <c r="I283" s="1">
        <f>G283</f>
        <v>7.3600000177975744E-5</v>
      </c>
      <c r="O283" s="2">
        <f ca="1">+C$11+C$12*F283</f>
        <v>-6.2990241270098266E-4</v>
      </c>
      <c r="Q283" s="5">
        <f>C283-15018.5</f>
        <v>38190.932999999997</v>
      </c>
    </row>
    <row r="284" spans="1:17" x14ac:dyDescent="0.2">
      <c r="A284" s="59" t="s">
        <v>1116</v>
      </c>
      <c r="B284" s="61" t="s">
        <v>271</v>
      </c>
      <c r="C284" s="60">
        <v>53333.586000000003</v>
      </c>
      <c r="E284" s="1">
        <f>(C284-C$7)/C$8</f>
        <v>6937.9992070350963</v>
      </c>
      <c r="F284" s="1">
        <f>ROUND(2*E284,0)/2</f>
        <v>6938</v>
      </c>
      <c r="G284" s="1">
        <f>C284-(C$7+C$8*F284)</f>
        <v>-1.7271999968215823E-3</v>
      </c>
      <c r="K284" s="1">
        <f>G284</f>
        <v>-1.7271999968215823E-3</v>
      </c>
      <c r="O284" s="2">
        <f ca="1">+C$11+C$12*F284</f>
        <v>-6.581742658695721E-4</v>
      </c>
      <c r="Q284" s="5">
        <f>C284-15018.5</f>
        <v>38315.086000000003</v>
      </c>
    </row>
    <row r="285" spans="1:17" x14ac:dyDescent="0.2">
      <c r="A285" s="20" t="s">
        <v>301</v>
      </c>
      <c r="B285" s="76" t="s">
        <v>271</v>
      </c>
      <c r="C285" s="20">
        <v>53531.797700000003</v>
      </c>
      <c r="D285" s="20">
        <v>5.9999999999999995E-4</v>
      </c>
      <c r="E285" s="1">
        <f>(C285-C$7)/C$8</f>
        <v>7028.9990461649577</v>
      </c>
      <c r="F285" s="1">
        <f>ROUND(2*E285,0)/2</f>
        <v>7029</v>
      </c>
      <c r="G285" s="1">
        <f>C285-(C$7+C$8*F285)</f>
        <v>-2.0775999946636148E-3</v>
      </c>
      <c r="K285" s="1">
        <f>G285</f>
        <v>-2.0775999946636148E-3</v>
      </c>
      <c r="O285" s="2">
        <f ca="1">+C$11+C$12*F285</f>
        <v>-7.0331003145451343E-4</v>
      </c>
      <c r="Q285" s="5">
        <f>C285-15018.5</f>
        <v>38513.297700000003</v>
      </c>
    </row>
    <row r="286" spans="1:17" x14ac:dyDescent="0.2">
      <c r="A286" s="59" t="s">
        <v>1116</v>
      </c>
      <c r="B286" s="61" t="s">
        <v>271</v>
      </c>
      <c r="C286" s="60">
        <v>53542.690999999999</v>
      </c>
      <c r="E286" s="1">
        <f>(C286-C$7)/C$8</f>
        <v>7034.0002067805672</v>
      </c>
      <c r="F286" s="1">
        <f>ROUND(2*E286,0)/2</f>
        <v>7034</v>
      </c>
      <c r="G286" s="1">
        <f>C286-(C$7+C$8*F286)</f>
        <v>4.5040000259177759E-4</v>
      </c>
      <c r="K286" s="1">
        <f>G286</f>
        <v>4.5040000259177759E-4</v>
      </c>
      <c r="O286" s="2">
        <f ca="1">+C$11+C$12*F286</f>
        <v>-7.0579001857456504E-4</v>
      </c>
      <c r="Q286" s="5">
        <f>C286-15018.5</f>
        <v>38524.190999999999</v>
      </c>
    </row>
    <row r="287" spans="1:17" x14ac:dyDescent="0.2">
      <c r="A287" s="20" t="s">
        <v>301</v>
      </c>
      <c r="B287" s="76" t="s">
        <v>271</v>
      </c>
      <c r="C287" s="20">
        <v>53555.755499999999</v>
      </c>
      <c r="D287" s="20">
        <v>5.0000000000000001E-4</v>
      </c>
      <c r="E287" s="1">
        <f>(C287-C$7)/C$8</f>
        <v>7039.9981746013973</v>
      </c>
      <c r="F287" s="1">
        <f>ROUND(2*E287,0)/2</f>
        <v>7040</v>
      </c>
      <c r="G287" s="1">
        <f>C287-(C$7+C$8*F287)</f>
        <v>-3.9759999999660067E-3</v>
      </c>
      <c r="K287" s="1">
        <f>G287</f>
        <v>-3.9759999999660067E-3</v>
      </c>
      <c r="O287" s="2">
        <f ca="1">+C$11+C$12*F287</f>
        <v>-7.0876600311862688E-4</v>
      </c>
      <c r="Q287" s="5">
        <f>C287-15018.5</f>
        <v>38537.255499999999</v>
      </c>
    </row>
    <row r="288" spans="1:17" x14ac:dyDescent="0.2">
      <c r="A288" s="59" t="s">
        <v>1116</v>
      </c>
      <c r="B288" s="61" t="s">
        <v>271</v>
      </c>
      <c r="C288" s="60">
        <v>53590.608399999997</v>
      </c>
      <c r="E288" s="1">
        <f>(C288-C$7)/C$8</f>
        <v>7055.9992900411471</v>
      </c>
      <c r="F288" s="1">
        <f>ROUND(2*E288,0)/2</f>
        <v>7056</v>
      </c>
      <c r="G288" s="1">
        <f>C288-(C$7+C$8*F288)</f>
        <v>-1.5464000025531277E-3</v>
      </c>
      <c r="K288" s="1">
        <f>G288</f>
        <v>-1.5464000025531277E-3</v>
      </c>
      <c r="O288" s="2">
        <f ca="1">+C$11+C$12*F288</f>
        <v>-7.1670196190279237E-4</v>
      </c>
      <c r="Q288" s="5">
        <f>C288-15018.5</f>
        <v>38572.108399999997</v>
      </c>
    </row>
    <row r="289" spans="1:21" x14ac:dyDescent="0.2">
      <c r="A289" s="72" t="s">
        <v>289</v>
      </c>
      <c r="B289" s="79"/>
      <c r="C289" s="35">
        <v>53612.3871</v>
      </c>
      <c r="D289" s="35">
        <v>4.8999999999999998E-3</v>
      </c>
      <c r="E289" s="1">
        <f>(C289-C$7)/C$8</f>
        <v>7065.9979843485853</v>
      </c>
      <c r="F289" s="1">
        <f>ROUND(2*E289,0)/2</f>
        <v>7066</v>
      </c>
      <c r="G289" s="1">
        <f>C289-(C$7+C$8*F289)</f>
        <v>-4.3903999976464547E-3</v>
      </c>
      <c r="J289" s="1">
        <f>G289</f>
        <v>-4.3903999976464547E-3</v>
      </c>
      <c r="O289" s="2">
        <f ca="1">+C$11+C$12*F289</f>
        <v>-7.2166193614289602E-4</v>
      </c>
      <c r="Q289" s="5">
        <f>C289-15018.5</f>
        <v>38593.8871</v>
      </c>
    </row>
    <row r="290" spans="1:21" x14ac:dyDescent="0.2">
      <c r="A290" s="59" t="s">
        <v>1116</v>
      </c>
      <c r="B290" s="61" t="s">
        <v>271</v>
      </c>
      <c r="C290" s="60">
        <v>53616.7454</v>
      </c>
      <c r="E290" s="1">
        <f>(C290-C$7)/C$8</f>
        <v>7067.9988985170212</v>
      </c>
      <c r="F290" s="1">
        <f>ROUND(2*E290,0)/2</f>
        <v>7068</v>
      </c>
      <c r="G290" s="1">
        <f>C290-(C$7+C$8*F290)</f>
        <v>-2.3991999987629242E-3</v>
      </c>
      <c r="K290" s="1">
        <f>G290</f>
        <v>-2.3991999987629242E-3</v>
      </c>
      <c r="O290" s="2">
        <f ca="1">+C$11+C$12*F290</f>
        <v>-7.2265393099091649E-4</v>
      </c>
      <c r="Q290" s="5">
        <f>C290-15018.5</f>
        <v>38598.2454</v>
      </c>
    </row>
    <row r="291" spans="1:21" x14ac:dyDescent="0.2">
      <c r="A291" s="72" t="s">
        <v>289</v>
      </c>
      <c r="B291" s="79"/>
      <c r="C291" s="35">
        <v>53673.377699999997</v>
      </c>
      <c r="D291" s="35">
        <v>8.9999999999999998E-4</v>
      </c>
      <c r="E291" s="1">
        <f>(C291-C$7)/C$8</f>
        <v>7093.9990296372007</v>
      </c>
      <c r="F291" s="1">
        <f>ROUND(2*E291,0)/2</f>
        <v>7094</v>
      </c>
      <c r="G291" s="1">
        <f>C291-(C$7+C$8*F291)</f>
        <v>-2.1135999995749444E-3</v>
      </c>
      <c r="J291" s="1">
        <f>G291</f>
        <v>-2.1135999995749444E-3</v>
      </c>
      <c r="O291" s="2">
        <f ca="1">+C$11+C$12*F291</f>
        <v>-7.3554986401518562E-4</v>
      </c>
      <c r="Q291" s="5">
        <f>C291-15018.5</f>
        <v>38654.877699999997</v>
      </c>
    </row>
    <row r="292" spans="1:21" x14ac:dyDescent="0.2">
      <c r="A292" s="72" t="s">
        <v>296</v>
      </c>
      <c r="B292" s="77" t="s">
        <v>271</v>
      </c>
      <c r="C292" s="74">
        <v>53684.269099999998</v>
      </c>
      <c r="D292" s="74">
        <v>1E-4</v>
      </c>
      <c r="E292" s="1">
        <f>(C292-C$7)/C$8</f>
        <v>7098.9993179546873</v>
      </c>
      <c r="F292" s="1">
        <f>ROUND(2*E292,0)/2</f>
        <v>7099</v>
      </c>
      <c r="G292" s="1">
        <f>C292-(C$7+C$8*F292)</f>
        <v>-1.4855999979772605E-3</v>
      </c>
      <c r="K292" s="1">
        <f>G292</f>
        <v>-1.4855999979772605E-3</v>
      </c>
      <c r="O292" s="2">
        <f ca="1">+C$11+C$12*F292</f>
        <v>-7.3802985113523723E-4</v>
      </c>
      <c r="Q292" s="5">
        <f>C292-15018.5</f>
        <v>38665.769099999998</v>
      </c>
    </row>
    <row r="293" spans="1:21" x14ac:dyDescent="0.2">
      <c r="A293" s="59" t="s">
        <v>1116</v>
      </c>
      <c r="B293" s="61" t="s">
        <v>271</v>
      </c>
      <c r="C293" s="60">
        <v>53945.647100000002</v>
      </c>
      <c r="E293" s="1">
        <f>(C293-C$7)/C$8</f>
        <v>7218.999075547631</v>
      </c>
      <c r="F293" s="1">
        <f>ROUND(2*E293,0)/2</f>
        <v>7219</v>
      </c>
      <c r="G293" s="1">
        <f>C293-(C$7+C$8*F293)</f>
        <v>-2.0135999948251992E-3</v>
      </c>
      <c r="K293" s="1">
        <f>G293</f>
        <v>-2.0135999948251992E-3</v>
      </c>
      <c r="O293" s="2">
        <f ca="1">+C$11+C$12*F293</f>
        <v>-7.975495420164784E-4</v>
      </c>
      <c r="Q293" s="5">
        <f>C293-15018.5</f>
        <v>38927.147100000002</v>
      </c>
    </row>
    <row r="294" spans="1:21" x14ac:dyDescent="0.2">
      <c r="A294" s="20" t="s">
        <v>297</v>
      </c>
      <c r="B294" s="76" t="s">
        <v>272</v>
      </c>
      <c r="C294" s="20">
        <v>54201.579299999998</v>
      </c>
      <c r="D294" s="20">
        <v>2E-3</v>
      </c>
      <c r="E294" s="1">
        <f>(C294-C$7)/C$8</f>
        <v>7336.4986430714007</v>
      </c>
      <c r="F294" s="1">
        <f>ROUND(2*E294,0)/2</f>
        <v>7336.5</v>
      </c>
      <c r="G294" s="1">
        <f>C294-(C$7+C$8*F294)</f>
        <v>-2.9556000008597039E-3</v>
      </c>
      <c r="K294" s="1">
        <f>G294</f>
        <v>-2.9556000008597039E-3</v>
      </c>
      <c r="O294" s="2">
        <f ca="1">+C$11+C$12*F294</f>
        <v>-8.5582923933769355E-4</v>
      </c>
      <c r="Q294" s="5">
        <f>C294-15018.5</f>
        <v>39183.079299999998</v>
      </c>
    </row>
    <row r="295" spans="1:21" x14ac:dyDescent="0.2">
      <c r="A295" s="59" t="s">
        <v>1116</v>
      </c>
      <c r="B295" s="61" t="s">
        <v>271</v>
      </c>
      <c r="C295" s="60">
        <v>54276.726600000002</v>
      </c>
      <c r="E295" s="1">
        <f>(C295-C$7)/C$8</f>
        <v>7370.9990898716842</v>
      </c>
      <c r="F295" s="1">
        <f>ROUND(2*E295,0)/2</f>
        <v>7371</v>
      </c>
      <c r="G295" s="1">
        <f>C295-(C$7+C$8*F295)</f>
        <v>-1.9823999973596074E-3</v>
      </c>
      <c r="K295" s="1">
        <f>G295</f>
        <v>-1.9823999973596074E-3</v>
      </c>
      <c r="O295" s="2">
        <f ca="1">+C$11+C$12*F295</f>
        <v>-8.7294115046605012E-4</v>
      </c>
      <c r="Q295" s="5">
        <f>C295-15018.5</f>
        <v>39258.226600000002</v>
      </c>
    </row>
    <row r="296" spans="1:21" x14ac:dyDescent="0.2">
      <c r="A296" s="20" t="s">
        <v>297</v>
      </c>
      <c r="B296" s="76" t="s">
        <v>271</v>
      </c>
      <c r="C296" s="20">
        <v>54359.495999999999</v>
      </c>
      <c r="D296" s="20">
        <v>5.0000000000000001E-4</v>
      </c>
      <c r="E296" s="1">
        <f>(C296-C$7)/C$8</f>
        <v>7408.9988753781654</v>
      </c>
      <c r="F296" s="1">
        <f>ROUND(2*E296,0)/2</f>
        <v>7409</v>
      </c>
      <c r="G296" s="1">
        <f>C296-(C$7+C$8*F296)</f>
        <v>-2.4495999969076365E-3</v>
      </c>
      <c r="K296" s="1">
        <f>G296</f>
        <v>-2.4495999969076365E-3</v>
      </c>
      <c r="O296" s="2">
        <f ca="1">+C$11+C$12*F296</f>
        <v>-8.9178905257844337E-4</v>
      </c>
      <c r="Q296" s="5">
        <f>C296-15018.5</f>
        <v>39340.995999999999</v>
      </c>
    </row>
    <row r="297" spans="1:21" x14ac:dyDescent="0.2">
      <c r="A297" s="20" t="s">
        <v>297</v>
      </c>
      <c r="B297" s="76" t="s">
        <v>271</v>
      </c>
      <c r="C297" s="20">
        <v>54381.2785</v>
      </c>
      <c r="D297" s="20">
        <v>2.9999999999999997E-4</v>
      </c>
      <c r="E297" s="1">
        <f>(C297-C$7)/C$8</f>
        <v>7418.9993142818539</v>
      </c>
      <c r="F297" s="1">
        <f>ROUND(2*E297,0)/2</f>
        <v>7419</v>
      </c>
      <c r="G297" s="1">
        <f>C297-(C$7+C$8*F297)</f>
        <v>-1.4935999934095889E-3</v>
      </c>
      <c r="K297" s="1">
        <f>G297</f>
        <v>-1.4935999934095889E-3</v>
      </c>
      <c r="O297" s="2">
        <f ca="1">+C$11+C$12*F297</f>
        <v>-8.9674902681854659E-4</v>
      </c>
      <c r="Q297" s="5">
        <f>C297-15018.5</f>
        <v>39362.7785</v>
      </c>
    </row>
    <row r="298" spans="1:21" x14ac:dyDescent="0.2">
      <c r="A298" s="59" t="s">
        <v>1171</v>
      </c>
      <c r="B298" s="61" t="s">
        <v>271</v>
      </c>
      <c r="C298" s="60">
        <v>54466.2261</v>
      </c>
      <c r="E298" s="1">
        <f>(C298-C$7)/C$8</f>
        <v>7457.9991207234907</v>
      </c>
      <c r="F298" s="1">
        <f>ROUND(2*E298,0)/2</f>
        <v>7458</v>
      </c>
      <c r="G298" s="1">
        <f>C298-(C$7+C$8*F298)</f>
        <v>-1.9151999949826859E-3</v>
      </c>
      <c r="I298" s="1">
        <f>G298</f>
        <v>-1.9151999949826859E-3</v>
      </c>
      <c r="O298" s="2">
        <f ca="1">+C$11+C$12*F298</f>
        <v>-9.1609292635495007E-4</v>
      </c>
      <c r="Q298" s="5">
        <f>C298-15018.5</f>
        <v>39447.7261</v>
      </c>
    </row>
    <row r="299" spans="1:21" x14ac:dyDescent="0.2">
      <c r="A299" s="72" t="s">
        <v>309</v>
      </c>
      <c r="B299" s="75" t="s">
        <v>271</v>
      </c>
      <c r="C299" s="35">
        <v>54583.844599999997</v>
      </c>
      <c r="D299" s="35">
        <v>2.0000000000000001E-4</v>
      </c>
      <c r="E299" s="1">
        <f>(C299-C$7)/C$8</f>
        <v>7511.9982770734705</v>
      </c>
      <c r="F299" s="1">
        <f>ROUND(2*E299,0)/2</f>
        <v>7512</v>
      </c>
      <c r="G299" s="1">
        <f>C299-(C$7+C$8*F299)</f>
        <v>-3.7528000029851682E-3</v>
      </c>
      <c r="K299" s="1">
        <f>G299</f>
        <v>-3.7528000029851682E-3</v>
      </c>
      <c r="O299" s="2">
        <f ca="1">+C$11+C$12*F299</f>
        <v>-9.4287678725150838E-4</v>
      </c>
      <c r="Q299" s="5">
        <f>C299-15018.5</f>
        <v>39565.344599999997</v>
      </c>
    </row>
    <row r="300" spans="1:21" x14ac:dyDescent="0.2">
      <c r="A300" s="72" t="s">
        <v>309</v>
      </c>
      <c r="B300" s="75" t="s">
        <v>271</v>
      </c>
      <c r="C300" s="35">
        <v>54594.7376</v>
      </c>
      <c r="D300" s="35">
        <v>2.0000000000000001E-4</v>
      </c>
      <c r="E300" s="1">
        <f>(C300-C$7)/C$8</f>
        <v>7516.9992999578008</v>
      </c>
      <c r="F300" s="1">
        <f>ROUND(2*E300,0)/2</f>
        <v>7517</v>
      </c>
      <c r="G300" s="1">
        <f>C300-(C$7+C$8*F300)</f>
        <v>-1.5247999981511384E-3</v>
      </c>
      <c r="K300" s="1">
        <f>G300</f>
        <v>-1.5247999981511384E-3</v>
      </c>
      <c r="O300" s="2">
        <f ca="1">+C$11+C$12*F300</f>
        <v>-9.4535677437155999E-4</v>
      </c>
      <c r="Q300" s="5">
        <f>C300-15018.5</f>
        <v>39576.2376</v>
      </c>
    </row>
    <row r="301" spans="1:21" x14ac:dyDescent="0.2">
      <c r="A301" s="72" t="s">
        <v>309</v>
      </c>
      <c r="B301" s="75" t="s">
        <v>271</v>
      </c>
      <c r="C301" s="35">
        <v>54642.657200000001</v>
      </c>
      <c r="D301" s="35">
        <v>1E-4</v>
      </c>
      <c r="E301" s="1">
        <f>(C301-C$7)/C$8</f>
        <v>7538.9993932477901</v>
      </c>
      <c r="F301" s="1">
        <f>ROUND(2*E301,0)/2</f>
        <v>7539</v>
      </c>
      <c r="G301" s="1">
        <f>C301-(C$7+C$8*F301)</f>
        <v>-1.3215999933890998E-3</v>
      </c>
      <c r="K301" s="1">
        <f>G301</f>
        <v>-1.3215999933890998E-3</v>
      </c>
      <c r="O301" s="2">
        <f ca="1">+C$11+C$12*F301</f>
        <v>-9.5626871769978776E-4</v>
      </c>
      <c r="Q301" s="5">
        <f>C301-15018.5</f>
        <v>39624.157200000001</v>
      </c>
    </row>
    <row r="302" spans="1:21" x14ac:dyDescent="0.2">
      <c r="A302" s="59" t="s">
        <v>1189</v>
      </c>
      <c r="B302" s="61" t="s">
        <v>271</v>
      </c>
      <c r="C302" s="60">
        <v>54965.024239999999</v>
      </c>
      <c r="E302" s="1">
        <f>(C302-C$7)/C$8</f>
        <v>7686.999479926676</v>
      </c>
      <c r="F302" s="1">
        <f>ROUND(2*E302,0)/2</f>
        <v>7687</v>
      </c>
      <c r="G302" s="1">
        <f>C302-(C$7+C$8*F302)</f>
        <v>-1.1327999964123592E-3</v>
      </c>
      <c r="O302" s="2">
        <f ca="1">+C$11+C$12*F302</f>
        <v>-1.0296763364533181E-3</v>
      </c>
      <c r="Q302" s="5">
        <f>C302-15018.5</f>
        <v>39946.524239999999</v>
      </c>
      <c r="U302" s="1">
        <f>G302</f>
        <v>-1.1327999964123592E-3</v>
      </c>
    </row>
    <row r="303" spans="1:21" x14ac:dyDescent="0.2">
      <c r="A303" s="59" t="s">
        <v>1189</v>
      </c>
      <c r="B303" s="61" t="s">
        <v>271</v>
      </c>
      <c r="C303" s="60">
        <v>54967.202400000002</v>
      </c>
      <c r="E303" s="1">
        <f>(C303-C$7)/C$8</f>
        <v>7687.9994824976611</v>
      </c>
      <c r="F303" s="1">
        <f>ROUND(2*E303,0)/2</f>
        <v>7688</v>
      </c>
      <c r="G303" s="1">
        <f>C303-(C$7+C$8*F303)</f>
        <v>-1.1271999901509844E-3</v>
      </c>
      <c r="O303" s="2">
        <f ca="1">+C$11+C$12*F303</f>
        <v>-1.0301723338773283E-3</v>
      </c>
      <c r="Q303" s="5">
        <f>C303-15018.5</f>
        <v>39948.702400000002</v>
      </c>
      <c r="U303" s="1">
        <f>G303</f>
        <v>-1.1271999901509844E-3</v>
      </c>
    </row>
    <row r="304" spans="1:21" x14ac:dyDescent="0.2">
      <c r="A304" s="59" t="s">
        <v>1189</v>
      </c>
      <c r="B304" s="61" t="s">
        <v>271</v>
      </c>
      <c r="C304" s="60">
        <v>54969.380539999998</v>
      </c>
      <c r="E304" s="1">
        <f>(C304-C$7)/C$8</f>
        <v>7688.9994758865587</v>
      </c>
      <c r="F304" s="1">
        <f>ROUND(2*E304,0)/2</f>
        <v>7689</v>
      </c>
      <c r="G304" s="1">
        <f>C304-(C$7+C$8*F304)</f>
        <v>-1.1415999979362823E-3</v>
      </c>
      <c r="O304" s="2">
        <f ca="1">+C$11+C$12*F304</f>
        <v>-1.030668331301339E-3</v>
      </c>
      <c r="Q304" s="5">
        <f>C304-15018.5</f>
        <v>39950.880539999998</v>
      </c>
      <c r="U304" s="1">
        <f>G304</f>
        <v>-1.1415999979362823E-3</v>
      </c>
    </row>
    <row r="305" spans="1:21" x14ac:dyDescent="0.2">
      <c r="A305" s="59" t="s">
        <v>1189</v>
      </c>
      <c r="B305" s="61" t="s">
        <v>271</v>
      </c>
      <c r="C305" s="60">
        <v>54971.558660000002</v>
      </c>
      <c r="E305" s="1">
        <f>(C305-C$7)/C$8</f>
        <v>7689.9994600933733</v>
      </c>
      <c r="F305" s="1">
        <f>ROUND(2*E305,0)/2</f>
        <v>7690</v>
      </c>
      <c r="G305" s="1">
        <f>C305-(C$7+C$8*F305)</f>
        <v>-1.1759999979403801E-3</v>
      </c>
      <c r="O305" s="2">
        <f ca="1">+C$11+C$12*F305</f>
        <v>-1.0311643287253492E-3</v>
      </c>
      <c r="Q305" s="5">
        <f>C305-15018.5</f>
        <v>39953.058660000002</v>
      </c>
      <c r="U305" s="1">
        <f>G305</f>
        <v>-1.1759999979403801E-3</v>
      </c>
    </row>
    <row r="306" spans="1:21" x14ac:dyDescent="0.2">
      <c r="A306" s="59" t="s">
        <v>1189</v>
      </c>
      <c r="B306" s="61" t="s">
        <v>271</v>
      </c>
      <c r="C306" s="60">
        <v>54973.736819999998</v>
      </c>
      <c r="E306" s="1">
        <f>(C306-C$7)/C$8</f>
        <v>7690.9994626643547</v>
      </c>
      <c r="F306" s="1">
        <f>ROUND(2*E306,0)/2</f>
        <v>7691</v>
      </c>
      <c r="G306" s="1">
        <f>C306-(C$7+C$8*F306)</f>
        <v>-1.1703999989549629E-3</v>
      </c>
      <c r="O306" s="2">
        <f ca="1">+C$11+C$12*F306</f>
        <v>-1.0316603261493595E-3</v>
      </c>
      <c r="Q306" s="5">
        <f>C306-15018.5</f>
        <v>39955.236819999998</v>
      </c>
      <c r="U306" s="1">
        <f>G306</f>
        <v>-1.1703999989549629E-3</v>
      </c>
    </row>
    <row r="307" spans="1:21" x14ac:dyDescent="0.2">
      <c r="A307" s="59" t="s">
        <v>1189</v>
      </c>
      <c r="B307" s="61" t="s">
        <v>271</v>
      </c>
      <c r="C307" s="60">
        <v>54975.914989999997</v>
      </c>
      <c r="E307" s="1">
        <f>(C307-C$7)/C$8</f>
        <v>7691.9994698263818</v>
      </c>
      <c r="F307" s="1">
        <f>ROUND(2*E307,0)/2</f>
        <v>7692</v>
      </c>
      <c r="G307" s="1">
        <f>C307-(C$7+C$8*F307)</f>
        <v>-1.1547999965841882E-3</v>
      </c>
      <c r="O307" s="2">
        <f ca="1">+C$11+C$12*F307</f>
        <v>-1.0321563235733697E-3</v>
      </c>
      <c r="Q307" s="5">
        <f>C307-15018.5</f>
        <v>39957.414989999997</v>
      </c>
      <c r="U307" s="1">
        <f>G307</f>
        <v>-1.1547999965841882E-3</v>
      </c>
    </row>
    <row r="308" spans="1:21" x14ac:dyDescent="0.2">
      <c r="A308" s="59" t="s">
        <v>1189</v>
      </c>
      <c r="B308" s="61" t="s">
        <v>271</v>
      </c>
      <c r="C308" s="60">
        <v>54978.093139999997</v>
      </c>
      <c r="E308" s="1">
        <f>(C308-C$7)/C$8</f>
        <v>7692.9994678063222</v>
      </c>
      <c r="F308" s="1">
        <f>ROUND(2*E308,0)/2</f>
        <v>7693</v>
      </c>
      <c r="G308" s="1">
        <f>C308-(C$7+C$8*F308)</f>
        <v>-1.1592000009841286E-3</v>
      </c>
      <c r="O308" s="2">
        <f ca="1">+C$11+C$12*F308</f>
        <v>-1.0326523209973804E-3</v>
      </c>
      <c r="Q308" s="5">
        <f>C308-15018.5</f>
        <v>39959.593139999997</v>
      </c>
      <c r="U308" s="1">
        <f>G308</f>
        <v>-1.1592000009841286E-3</v>
      </c>
    </row>
    <row r="309" spans="1:21" x14ac:dyDescent="0.2">
      <c r="A309" s="59" t="s">
        <v>1189</v>
      </c>
      <c r="B309" s="61" t="s">
        <v>271</v>
      </c>
      <c r="C309" s="60">
        <v>54980.271269999997</v>
      </c>
      <c r="E309" s="1">
        <f>(C309-C$7)/C$8</f>
        <v>7693.9994566041787</v>
      </c>
      <c r="F309" s="1">
        <f>ROUND(2*E309,0)/2</f>
        <v>7694</v>
      </c>
      <c r="G309" s="1">
        <f>C309-(C$7+C$8*F309)</f>
        <v>-1.1836000048788264E-3</v>
      </c>
      <c r="O309" s="2">
        <f ca="1">+C$11+C$12*F309</f>
        <v>-1.0331483184213906E-3</v>
      </c>
      <c r="Q309" s="5">
        <f>C309-15018.5</f>
        <v>39961.771269999997</v>
      </c>
      <c r="U309" s="1">
        <f>G309</f>
        <v>-1.1836000048788264E-3</v>
      </c>
    </row>
    <row r="310" spans="1:21" x14ac:dyDescent="0.2">
      <c r="A310" s="59" t="s">
        <v>1189</v>
      </c>
      <c r="B310" s="61" t="s">
        <v>271</v>
      </c>
      <c r="C310" s="60">
        <v>54982.449460000003</v>
      </c>
      <c r="E310" s="1">
        <f>(C310-C$7)/C$8</f>
        <v>7694.9994729482933</v>
      </c>
      <c r="F310" s="1">
        <f>ROUND(2*E310,0)/2</f>
        <v>7695</v>
      </c>
      <c r="G310" s="1">
        <f>C310-(C$7+C$8*F310)</f>
        <v>-1.1479999957373366E-3</v>
      </c>
      <c r="O310" s="2">
        <f ca="1">+C$11+C$12*F310</f>
        <v>-1.0336443158454008E-3</v>
      </c>
      <c r="Q310" s="5">
        <f>C310-15018.5</f>
        <v>39963.949460000003</v>
      </c>
      <c r="U310" s="1">
        <f>G310</f>
        <v>-1.1479999957373366E-3</v>
      </c>
    </row>
    <row r="311" spans="1:21" x14ac:dyDescent="0.2">
      <c r="A311" s="59" t="s">
        <v>1189</v>
      </c>
      <c r="B311" s="61" t="s">
        <v>271</v>
      </c>
      <c r="C311" s="60">
        <v>54984.627589999996</v>
      </c>
      <c r="E311" s="1">
        <f>(C311-C$7)/C$8</f>
        <v>7695.9994617461462</v>
      </c>
      <c r="F311" s="1">
        <f>ROUND(2*E311,0)/2</f>
        <v>7696</v>
      </c>
      <c r="G311" s="1">
        <f>C311-(C$7+C$8*F311)</f>
        <v>-1.1723999996320345E-3</v>
      </c>
      <c r="O311" s="2">
        <f ca="1">+C$11+C$12*F311</f>
        <v>-1.0341403132694111E-3</v>
      </c>
      <c r="Q311" s="5">
        <f>C311-15018.5</f>
        <v>39966.127589999996</v>
      </c>
      <c r="U311" s="1">
        <f>G311</f>
        <v>-1.1723999996320345E-3</v>
      </c>
    </row>
    <row r="312" spans="1:21" x14ac:dyDescent="0.2">
      <c r="A312" s="59" t="s">
        <v>1189</v>
      </c>
      <c r="B312" s="61" t="s">
        <v>271</v>
      </c>
      <c r="C312" s="60">
        <v>54986.805780000002</v>
      </c>
      <c r="E312" s="1">
        <f>(C312-C$7)/C$8</f>
        <v>7696.9994780902607</v>
      </c>
      <c r="F312" s="1">
        <f>ROUND(2*E312,0)/2</f>
        <v>7697</v>
      </c>
      <c r="G312" s="1">
        <f>C312-(C$7+C$8*F312)</f>
        <v>-1.1367999904905446E-3</v>
      </c>
      <c r="O312" s="2">
        <f ca="1">+C$11+C$12*F312</f>
        <v>-1.0346363106934217E-3</v>
      </c>
      <c r="Q312" s="5">
        <f>C312-15018.5</f>
        <v>39968.305780000002</v>
      </c>
      <c r="U312" s="1">
        <f>G312</f>
        <v>-1.1367999904905446E-3</v>
      </c>
    </row>
    <row r="313" spans="1:21" x14ac:dyDescent="0.2">
      <c r="A313" s="59" t="s">
        <v>1189</v>
      </c>
      <c r="B313" s="61" t="s">
        <v>271</v>
      </c>
      <c r="C313" s="60">
        <v>54988.983930000002</v>
      </c>
      <c r="E313" s="1">
        <f>(C313-C$7)/C$8</f>
        <v>7697.999476070202</v>
      </c>
      <c r="F313" s="1">
        <f>ROUND(2*E313,0)/2</f>
        <v>7698</v>
      </c>
      <c r="G313" s="1">
        <f>C313-(C$7+C$8*F313)</f>
        <v>-1.141199994890485E-3</v>
      </c>
      <c r="O313" s="2">
        <f ca="1">+C$11+C$12*F313</f>
        <v>-1.035132308117432E-3</v>
      </c>
      <c r="Q313" s="5">
        <f>C313-15018.5</f>
        <v>39970.483930000002</v>
      </c>
      <c r="U313" s="1">
        <f>G313</f>
        <v>-1.141199994890485E-3</v>
      </c>
    </row>
    <row r="314" spans="1:21" x14ac:dyDescent="0.2">
      <c r="A314" s="59" t="s">
        <v>1189</v>
      </c>
      <c r="B314" s="61" t="s">
        <v>271</v>
      </c>
      <c r="C314" s="60">
        <v>54991.162100000001</v>
      </c>
      <c r="E314" s="1">
        <f>(C314-C$7)/C$8</f>
        <v>7698.9994832322282</v>
      </c>
      <c r="F314" s="1">
        <f>ROUND(2*E314,0)/2</f>
        <v>7699</v>
      </c>
      <c r="G314" s="1">
        <f>C314-(C$7+C$8*F314)</f>
        <v>-1.1255999997956678E-3</v>
      </c>
      <c r="O314" s="2">
        <f ca="1">+C$11+C$12*F314</f>
        <v>-1.0356283055414422E-3</v>
      </c>
      <c r="Q314" s="5">
        <f>C314-15018.5</f>
        <v>39972.662100000001</v>
      </c>
      <c r="U314" s="1">
        <f>G314</f>
        <v>-1.1255999997956678E-3</v>
      </c>
    </row>
    <row r="315" spans="1:21" x14ac:dyDescent="0.2">
      <c r="A315" s="59" t="s">
        <v>1189</v>
      </c>
      <c r="B315" s="61" t="s">
        <v>271</v>
      </c>
      <c r="C315" s="60">
        <v>54993.340259999997</v>
      </c>
      <c r="E315" s="1">
        <f>(C315-C$7)/C$8</f>
        <v>7699.9994858032105</v>
      </c>
      <c r="F315" s="1">
        <f>ROUND(2*E315,0)/2</f>
        <v>7700</v>
      </c>
      <c r="G315" s="1">
        <f>C315-(C$7+C$8*F315)</f>
        <v>-1.1200000008102506E-3</v>
      </c>
      <c r="O315" s="2">
        <f ca="1">+C$11+C$12*F315</f>
        <v>-1.0361243029654525E-3</v>
      </c>
      <c r="Q315" s="5">
        <f>C315-15018.5</f>
        <v>39974.840259999997</v>
      </c>
      <c r="U315" s="1">
        <f>G315</f>
        <v>-1.1200000008102506E-3</v>
      </c>
    </row>
    <row r="316" spans="1:21" x14ac:dyDescent="0.2">
      <c r="A316" s="59" t="s">
        <v>1189</v>
      </c>
      <c r="B316" s="61" t="s">
        <v>271</v>
      </c>
      <c r="C316" s="60">
        <v>54995.518409999997</v>
      </c>
      <c r="E316" s="1">
        <f>(C316-C$7)/C$8</f>
        <v>7700.9994837831509</v>
      </c>
      <c r="F316" s="1">
        <f>ROUND(2*E316,0)/2</f>
        <v>7701</v>
      </c>
      <c r="G316" s="1">
        <f>C316-(C$7+C$8*F316)</f>
        <v>-1.1243999979342334E-3</v>
      </c>
      <c r="O316" s="2">
        <f ca="1">+C$11+C$12*F316</f>
        <v>-1.0366203003894631E-3</v>
      </c>
      <c r="Q316" s="5">
        <f>C316-15018.5</f>
        <v>39977.018409999997</v>
      </c>
      <c r="U316" s="1">
        <f>G316</f>
        <v>-1.1243999979342334E-3</v>
      </c>
    </row>
    <row r="317" spans="1:21" x14ac:dyDescent="0.2">
      <c r="A317" s="59" t="s">
        <v>1189</v>
      </c>
      <c r="B317" s="61" t="s">
        <v>271</v>
      </c>
      <c r="C317" s="60">
        <v>54997.696689999997</v>
      </c>
      <c r="E317" s="1">
        <f>(C317-C$7)/C$8</f>
        <v>7701.9995414466484</v>
      </c>
      <c r="F317" s="1">
        <f>ROUND(2*E317,0)/2</f>
        <v>7702</v>
      </c>
      <c r="G317" s="1">
        <f>C317-(C$7+C$8*F317)</f>
        <v>-9.9880000198027119E-4</v>
      </c>
      <c r="O317" s="2">
        <f ca="1">+C$11+C$12*F317</f>
        <v>-1.0371162978134734E-3</v>
      </c>
      <c r="Q317" s="5">
        <f>C317-15018.5</f>
        <v>39979.196689999997</v>
      </c>
      <c r="U317" s="1">
        <f>G317</f>
        <v>-9.9880000198027119E-4</v>
      </c>
    </row>
    <row r="318" spans="1:21" x14ac:dyDescent="0.2">
      <c r="A318" s="59" t="s">
        <v>1189</v>
      </c>
      <c r="B318" s="61" t="s">
        <v>271</v>
      </c>
      <c r="C318" s="60">
        <v>55004.231050000002</v>
      </c>
      <c r="E318" s="1">
        <f>(C318-C$7)/C$8</f>
        <v>7704.9994940670895</v>
      </c>
      <c r="F318" s="1">
        <f>ROUND(2*E318,0)/2</f>
        <v>7705</v>
      </c>
      <c r="G318" s="1">
        <f>C318-(C$7+C$8*F318)</f>
        <v>-1.101999994716607E-3</v>
      </c>
      <c r="O318" s="2">
        <f ca="1">+C$11+C$12*F318</f>
        <v>-1.0386042900855045E-3</v>
      </c>
      <c r="Q318" s="5">
        <f>C318-15018.5</f>
        <v>39985.731050000002</v>
      </c>
      <c r="U318" s="1">
        <f>G318</f>
        <v>-1.101999994716607E-3</v>
      </c>
    </row>
    <row r="319" spans="1:21" x14ac:dyDescent="0.2">
      <c r="A319" s="59" t="s">
        <v>1189</v>
      </c>
      <c r="B319" s="61" t="s">
        <v>271</v>
      </c>
      <c r="C319" s="60">
        <v>55006.409220000001</v>
      </c>
      <c r="E319" s="1">
        <f>(C319-C$7)/C$8</f>
        <v>7705.9995012291156</v>
      </c>
      <c r="F319" s="1">
        <f>ROUND(2*E319,0)/2</f>
        <v>7706</v>
      </c>
      <c r="G319" s="1">
        <f>C319-(C$7+C$8*F319)</f>
        <v>-1.0863999923458323E-3</v>
      </c>
      <c r="O319" s="2">
        <f ca="1">+C$11+C$12*F319</f>
        <v>-1.0391002875095147E-3</v>
      </c>
      <c r="Q319" s="5">
        <f>C319-15018.5</f>
        <v>39987.909220000001</v>
      </c>
      <c r="U319" s="1">
        <f>G319</f>
        <v>-1.0863999923458323E-3</v>
      </c>
    </row>
    <row r="320" spans="1:21" x14ac:dyDescent="0.2">
      <c r="A320" s="59" t="s">
        <v>1189</v>
      </c>
      <c r="B320" s="61" t="s">
        <v>271</v>
      </c>
      <c r="C320" s="60">
        <v>55008.587359999998</v>
      </c>
      <c r="E320" s="1">
        <f>(C320-C$7)/C$8</f>
        <v>7706.9994946180122</v>
      </c>
      <c r="F320" s="1">
        <f>ROUND(2*E320,0)/2</f>
        <v>7707</v>
      </c>
      <c r="G320" s="1">
        <f>C320-(C$7+C$8*F320)</f>
        <v>-1.1008000001311302E-3</v>
      </c>
      <c r="O320" s="2">
        <f ca="1">+C$11+C$12*F320</f>
        <v>-1.039596284933525E-3</v>
      </c>
      <c r="Q320" s="5">
        <f>C320-15018.5</f>
        <v>39990.087359999998</v>
      </c>
      <c r="U320" s="1">
        <f>G320</f>
        <v>-1.1008000001311302E-3</v>
      </c>
    </row>
    <row r="321" spans="1:21" x14ac:dyDescent="0.2">
      <c r="A321" s="59" t="s">
        <v>1189</v>
      </c>
      <c r="B321" s="61" t="s">
        <v>271</v>
      </c>
      <c r="C321" s="60">
        <v>55010.765489999998</v>
      </c>
      <c r="E321" s="1">
        <f>(C321-C$7)/C$8</f>
        <v>7707.9994834158679</v>
      </c>
      <c r="F321" s="1">
        <f>ROUND(2*E321,0)/2</f>
        <v>7708</v>
      </c>
      <c r="G321" s="1">
        <f>C321-(C$7+C$8*F321)</f>
        <v>-1.1252000040258281E-3</v>
      </c>
      <c r="O321" s="2">
        <f ca="1">+C$11+C$12*F321</f>
        <v>-1.0400922823575352E-3</v>
      </c>
      <c r="Q321" s="5">
        <f>C321-15018.5</f>
        <v>39992.265489999998</v>
      </c>
      <c r="U321" s="1">
        <f>G321</f>
        <v>-1.1252000040258281E-3</v>
      </c>
    </row>
    <row r="322" spans="1:21" x14ac:dyDescent="0.2">
      <c r="A322" s="59" t="s">
        <v>1189</v>
      </c>
      <c r="B322" s="61" t="s">
        <v>271</v>
      </c>
      <c r="C322" s="60">
        <v>55012.943650000001</v>
      </c>
      <c r="E322" s="1">
        <f>(C322-C$7)/C$8</f>
        <v>7708.9994859868539</v>
      </c>
      <c r="F322" s="1">
        <f>ROUND(2*E322,0)/2</f>
        <v>7709</v>
      </c>
      <c r="G322" s="1">
        <f>C322-(C$7+C$8*F322)</f>
        <v>-1.1195999977644533E-3</v>
      </c>
      <c r="O322" s="2">
        <f ca="1">+C$11+C$12*F322</f>
        <v>-1.0405882797815459E-3</v>
      </c>
      <c r="Q322" s="5">
        <f>C322-15018.5</f>
        <v>39994.443650000001</v>
      </c>
      <c r="U322" s="1">
        <f>G322</f>
        <v>-1.1195999977644533E-3</v>
      </c>
    </row>
    <row r="323" spans="1:21" x14ac:dyDescent="0.2">
      <c r="A323" s="59" t="s">
        <v>1189</v>
      </c>
      <c r="B323" s="61" t="s">
        <v>271</v>
      </c>
      <c r="C323" s="60">
        <v>55017.29999</v>
      </c>
      <c r="E323" s="1">
        <f>(C323-C$7)/C$8</f>
        <v>7710.9995003109061</v>
      </c>
      <c r="F323" s="1">
        <f>ROUND(2*E323,0)/2</f>
        <v>7711</v>
      </c>
      <c r="G323" s="1">
        <f>C323-(C$7+C$8*F323)</f>
        <v>-1.0883999930229038E-3</v>
      </c>
      <c r="O323" s="2">
        <f ca="1">+C$11+C$12*F323</f>
        <v>-1.0415802746295663E-3</v>
      </c>
      <c r="Q323" s="5">
        <f>C323-15018.5</f>
        <v>39998.79999</v>
      </c>
      <c r="U323" s="1">
        <f>G323</f>
        <v>-1.0883999930229038E-3</v>
      </c>
    </row>
    <row r="324" spans="1:21" x14ac:dyDescent="0.2">
      <c r="A324" s="59" t="s">
        <v>1189</v>
      </c>
      <c r="B324" s="61" t="s">
        <v>271</v>
      </c>
      <c r="C324" s="60">
        <v>55019.47812</v>
      </c>
      <c r="E324" s="1">
        <f>(C324-C$7)/C$8</f>
        <v>7711.9994891087617</v>
      </c>
      <c r="F324" s="1">
        <f>ROUND(2*E324,0)/2</f>
        <v>7712</v>
      </c>
      <c r="G324" s="1">
        <f>C324-(C$7+C$8*F324)</f>
        <v>-1.1127999969176017E-3</v>
      </c>
      <c r="O324" s="2">
        <f ca="1">+C$11+C$12*F324</f>
        <v>-1.0420762720535766E-3</v>
      </c>
      <c r="Q324" s="5">
        <f>C324-15018.5</f>
        <v>40000.97812</v>
      </c>
      <c r="U324" s="1">
        <f>G324</f>
        <v>-1.1127999969176017E-3</v>
      </c>
    </row>
    <row r="325" spans="1:21" x14ac:dyDescent="0.2">
      <c r="A325" s="59" t="s">
        <v>1189</v>
      </c>
      <c r="B325" s="61" t="s">
        <v>271</v>
      </c>
      <c r="C325" s="60">
        <v>55021.65625</v>
      </c>
      <c r="E325" s="1">
        <f>(C325-C$7)/C$8</f>
        <v>7712.9994779066183</v>
      </c>
      <c r="F325" s="1">
        <f>ROUND(2*E325,0)/2</f>
        <v>7713</v>
      </c>
      <c r="G325" s="1">
        <f>C325-(C$7+C$8*F325)</f>
        <v>-1.1372000008122995E-3</v>
      </c>
      <c r="O325" s="2">
        <f ca="1">+C$11+C$12*F325</f>
        <v>-1.0425722694775872E-3</v>
      </c>
      <c r="Q325" s="5">
        <f>C325-15018.5</f>
        <v>40003.15625</v>
      </c>
      <c r="U325" s="1">
        <f>G325</f>
        <v>-1.1372000008122995E-3</v>
      </c>
    </row>
    <row r="326" spans="1:21" x14ac:dyDescent="0.2">
      <c r="A326" s="59" t="s">
        <v>1189</v>
      </c>
      <c r="B326" s="61" t="s">
        <v>271</v>
      </c>
      <c r="C326" s="60">
        <v>55023.834390000004</v>
      </c>
      <c r="E326" s="1">
        <f>(C326-C$7)/C$8</f>
        <v>7713.9994712955177</v>
      </c>
      <c r="F326" s="1">
        <f>ROUND(2*E326,0)/2</f>
        <v>7714</v>
      </c>
      <c r="G326" s="1">
        <f>C326-(C$7+C$8*F326)</f>
        <v>-1.1515999940456823E-3</v>
      </c>
      <c r="O326" s="2">
        <f ca="1">+C$11+C$12*F326</f>
        <v>-1.0430682669015975E-3</v>
      </c>
      <c r="Q326" s="5">
        <f>C326-15018.5</f>
        <v>40005.334390000004</v>
      </c>
      <c r="U326" s="1">
        <f>G326</f>
        <v>-1.1515999940456823E-3</v>
      </c>
    </row>
    <row r="327" spans="1:21" x14ac:dyDescent="0.2">
      <c r="A327" s="59" t="s">
        <v>1189</v>
      </c>
      <c r="B327" s="61" t="s">
        <v>271</v>
      </c>
      <c r="C327" s="60">
        <v>55026.012569999999</v>
      </c>
      <c r="E327" s="1">
        <f>(C327-C$7)/C$8</f>
        <v>7714.9994830485857</v>
      </c>
      <c r="F327" s="1">
        <f>ROUND(2*E327,0)/2</f>
        <v>7715</v>
      </c>
      <c r="G327" s="1">
        <f>C327-(C$7+C$8*F327)</f>
        <v>-1.1259999955655076E-3</v>
      </c>
      <c r="O327" s="2">
        <f ca="1">+C$11+C$12*F327</f>
        <v>-1.0435642643256077E-3</v>
      </c>
      <c r="Q327" s="5">
        <f>C327-15018.5</f>
        <v>40007.512569999999</v>
      </c>
      <c r="U327" s="1">
        <f>G327</f>
        <v>-1.1259999955655076E-3</v>
      </c>
    </row>
    <row r="328" spans="1:21" x14ac:dyDescent="0.2">
      <c r="A328" s="59" t="s">
        <v>1189</v>
      </c>
      <c r="B328" s="61" t="s">
        <v>271</v>
      </c>
      <c r="C328" s="60">
        <v>55028.190730000002</v>
      </c>
      <c r="E328" s="1">
        <f>(C328-C$7)/C$8</f>
        <v>7715.9994856195708</v>
      </c>
      <c r="F328" s="1">
        <f>ROUND(2*E328,0)/2</f>
        <v>7716</v>
      </c>
      <c r="G328" s="1">
        <f>C328-(C$7+C$8*F328)</f>
        <v>-1.1203999965800904E-3</v>
      </c>
      <c r="O328" s="2">
        <f ca="1">+C$11+C$12*F328</f>
        <v>-1.0440602617496179E-3</v>
      </c>
      <c r="Q328" s="5">
        <f>C328-15018.5</f>
        <v>40009.690730000002</v>
      </c>
      <c r="U328" s="1">
        <f>G328</f>
        <v>-1.1203999965800904E-3</v>
      </c>
    </row>
    <row r="329" spans="1:21" x14ac:dyDescent="0.2">
      <c r="A329" s="59" t="s">
        <v>1189</v>
      </c>
      <c r="B329" s="61" t="s">
        <v>271</v>
      </c>
      <c r="C329" s="60">
        <v>55030.368849999999</v>
      </c>
      <c r="E329" s="1">
        <f>(C329-C$7)/C$8</f>
        <v>7716.9994698263818</v>
      </c>
      <c r="F329" s="1">
        <f>ROUND(2*E329,0)/2</f>
        <v>7717</v>
      </c>
      <c r="G329" s="1">
        <f>C329-(C$7+C$8*F329)</f>
        <v>-1.1548000038601458E-3</v>
      </c>
      <c r="O329" s="2">
        <f ca="1">+C$11+C$12*F329</f>
        <v>-1.0445562591736286E-3</v>
      </c>
      <c r="Q329" s="5">
        <f>C329-15018.5</f>
        <v>40011.868849999999</v>
      </c>
      <c r="U329" s="1">
        <f>G329</f>
        <v>-1.1548000038601458E-3</v>
      </c>
    </row>
    <row r="330" spans="1:21" x14ac:dyDescent="0.2">
      <c r="A330" s="59" t="s">
        <v>1189</v>
      </c>
      <c r="B330" s="61" t="s">
        <v>271</v>
      </c>
      <c r="C330" s="60">
        <v>55032.546970000003</v>
      </c>
      <c r="E330" s="1">
        <f>(C330-C$7)/C$8</f>
        <v>7717.9994540331973</v>
      </c>
      <c r="F330" s="1">
        <f>ROUND(2*E330,0)/2</f>
        <v>7718</v>
      </c>
      <c r="G330" s="1">
        <f>C330-(C$7+C$8*F330)</f>
        <v>-1.189199996588286E-3</v>
      </c>
      <c r="O330" s="2">
        <f ca="1">+C$11+C$12*F330</f>
        <v>-1.0450522565976388E-3</v>
      </c>
      <c r="Q330" s="5">
        <f>C330-15018.5</f>
        <v>40014.046970000003</v>
      </c>
      <c r="U330" s="1">
        <f>G330</f>
        <v>-1.189199996588286E-3</v>
      </c>
    </row>
    <row r="331" spans="1:21" x14ac:dyDescent="0.2">
      <c r="A331" s="59" t="s">
        <v>1189</v>
      </c>
      <c r="B331" s="61" t="s">
        <v>271</v>
      </c>
      <c r="C331" s="60">
        <v>55034.72509</v>
      </c>
      <c r="E331" s="1">
        <f>(C331-C$7)/C$8</f>
        <v>7718.9994382400082</v>
      </c>
      <c r="F331" s="1">
        <f>ROUND(2*E331,0)/2</f>
        <v>7719</v>
      </c>
      <c r="G331" s="1">
        <f>C331-(C$7+C$8*F331)</f>
        <v>-1.2235999965923838E-3</v>
      </c>
      <c r="O331" s="2">
        <f ca="1">+C$11+C$12*F331</f>
        <v>-1.0455482540216491E-3</v>
      </c>
      <c r="Q331" s="5">
        <f>C331-15018.5</f>
        <v>40016.22509</v>
      </c>
      <c r="U331" s="1">
        <f>G331</f>
        <v>-1.2235999965923838E-3</v>
      </c>
    </row>
    <row r="332" spans="1:21" x14ac:dyDescent="0.2">
      <c r="A332" s="59" t="s">
        <v>1189</v>
      </c>
      <c r="B332" s="61" t="s">
        <v>271</v>
      </c>
      <c r="C332" s="60">
        <v>55036.903279999999</v>
      </c>
      <c r="E332" s="1">
        <f>(C332-C$7)/C$8</f>
        <v>7719.99945458412</v>
      </c>
      <c r="F332" s="1">
        <f>ROUND(2*E332,0)/2</f>
        <v>7720</v>
      </c>
      <c r="G332" s="1">
        <f>C332-(C$7+C$8*F332)</f>
        <v>-1.1879999947268516E-3</v>
      </c>
      <c r="O332" s="2">
        <f ca="1">+C$11+C$12*F332</f>
        <v>-1.0460442514456593E-3</v>
      </c>
      <c r="Q332" s="5">
        <f>C332-15018.5</f>
        <v>40018.403279999999</v>
      </c>
      <c r="U332" s="1">
        <f>G332</f>
        <v>-1.1879999947268516E-3</v>
      </c>
    </row>
    <row r="333" spans="1:21" x14ac:dyDescent="0.2">
      <c r="A333" s="59" t="s">
        <v>1189</v>
      </c>
      <c r="B333" s="61" t="s">
        <v>271</v>
      </c>
      <c r="C333" s="60">
        <v>55039.081400000003</v>
      </c>
      <c r="E333" s="1">
        <f>(C333-C$7)/C$8</f>
        <v>7720.9994387909346</v>
      </c>
      <c r="F333" s="1">
        <f>ROUND(2*E333,0)/2</f>
        <v>7721</v>
      </c>
      <c r="G333" s="1">
        <f>C333-(C$7+C$8*F333)</f>
        <v>-1.2223999947309494E-3</v>
      </c>
      <c r="O333" s="2">
        <f ca="1">+C$11+C$12*F333</f>
        <v>-1.04654024886967E-3</v>
      </c>
      <c r="Q333" s="5">
        <f>C333-15018.5</f>
        <v>40020.581400000003</v>
      </c>
      <c r="U333" s="1">
        <f>G333</f>
        <v>-1.2223999947309494E-3</v>
      </c>
    </row>
    <row r="334" spans="1:21" x14ac:dyDescent="0.2">
      <c r="A334" s="59" t="s">
        <v>1189</v>
      </c>
      <c r="B334" s="61" t="s">
        <v>271</v>
      </c>
      <c r="C334" s="60">
        <v>55041.259570000002</v>
      </c>
      <c r="E334" s="1">
        <f>(C334-C$7)/C$8</f>
        <v>7721.9994459529607</v>
      </c>
      <c r="F334" s="1">
        <f>ROUND(2*E334,0)/2</f>
        <v>7722</v>
      </c>
      <c r="G334" s="1">
        <f>C334-(C$7+C$8*F334)</f>
        <v>-1.2067999996361323E-3</v>
      </c>
      <c r="O334" s="2">
        <f ca="1">+C$11+C$12*F334</f>
        <v>-1.0470362462936802E-3</v>
      </c>
      <c r="Q334" s="5">
        <f>C334-15018.5</f>
        <v>40022.759570000002</v>
      </c>
      <c r="U334" s="1">
        <f>G334</f>
        <v>-1.2067999996361323E-3</v>
      </c>
    </row>
    <row r="335" spans="1:21" x14ac:dyDescent="0.2">
      <c r="A335" s="59" t="s">
        <v>1189</v>
      </c>
      <c r="B335" s="61" t="s">
        <v>271</v>
      </c>
      <c r="C335" s="60">
        <v>55043.437709999998</v>
      </c>
      <c r="E335" s="1">
        <f>(C335-C$7)/C$8</f>
        <v>7722.9994393418583</v>
      </c>
      <c r="F335" s="1">
        <f>ROUND(2*E335,0)/2</f>
        <v>7723</v>
      </c>
      <c r="G335" s="1">
        <f>C335-(C$7+C$8*F335)</f>
        <v>-1.2212000001454726E-3</v>
      </c>
      <c r="O335" s="2">
        <f ca="1">+C$11+C$12*F335</f>
        <v>-1.0475322437176905E-3</v>
      </c>
      <c r="Q335" s="5">
        <f>C335-15018.5</f>
        <v>40024.937709999998</v>
      </c>
      <c r="U335" s="1">
        <f>G335</f>
        <v>-1.2212000001454726E-3</v>
      </c>
    </row>
    <row r="336" spans="1:21" x14ac:dyDescent="0.2">
      <c r="A336" s="72" t="s">
        <v>306</v>
      </c>
      <c r="B336" s="75" t="s">
        <v>271</v>
      </c>
      <c r="C336" s="35">
        <v>55045.612800000003</v>
      </c>
      <c r="D336" s="35">
        <v>2.0000000000000001E-4</v>
      </c>
      <c r="E336" s="1">
        <f>(C336-C$7)/C$8</f>
        <v>7723.9980324627149</v>
      </c>
      <c r="F336" s="1">
        <f>ROUND(2*E336,0)/2</f>
        <v>7724</v>
      </c>
      <c r="G336" s="1">
        <f>C336-(C$7+C$8*F336)</f>
        <v>-4.2855999927269295E-3</v>
      </c>
      <c r="K336" s="1">
        <f>G336</f>
        <v>-4.2855999927269295E-3</v>
      </c>
      <c r="O336" s="2">
        <f ca="1">+C$11+C$12*F336</f>
        <v>-1.0480282411417007E-3</v>
      </c>
      <c r="Q336" s="5">
        <f>C336-15018.5</f>
        <v>40027.112800000003</v>
      </c>
    </row>
    <row r="337" spans="1:21" x14ac:dyDescent="0.2">
      <c r="A337" s="59" t="s">
        <v>1189</v>
      </c>
      <c r="B337" s="61" t="s">
        <v>271</v>
      </c>
      <c r="C337" s="60">
        <v>55045.615839999999</v>
      </c>
      <c r="E337" s="1">
        <f>(C337-C$7)/C$8</f>
        <v>7723.9994281397139</v>
      </c>
      <c r="F337" s="1">
        <f>ROUND(2*E337,0)/2</f>
        <v>7724</v>
      </c>
      <c r="G337" s="1">
        <f>C337-(C$7+C$8*F337)</f>
        <v>-1.2455999967642128E-3</v>
      </c>
      <c r="O337" s="2">
        <f ca="1">+C$11+C$12*F337</f>
        <v>-1.0480282411417007E-3</v>
      </c>
      <c r="Q337" s="5">
        <f>C337-15018.5</f>
        <v>40027.115839999999</v>
      </c>
      <c r="U337" s="1">
        <f>G337</f>
        <v>-1.2455999967642128E-3</v>
      </c>
    </row>
    <row r="338" spans="1:21" x14ac:dyDescent="0.2">
      <c r="A338" s="59" t="s">
        <v>1189</v>
      </c>
      <c r="B338" s="61" t="s">
        <v>271</v>
      </c>
      <c r="C338" s="60">
        <v>55047.79406</v>
      </c>
      <c r="E338" s="1">
        <f>(C338-C$7)/C$8</f>
        <v>7724.9994582569552</v>
      </c>
      <c r="F338" s="1">
        <f>ROUND(2*E338,0)/2</f>
        <v>7725</v>
      </c>
      <c r="G338" s="1">
        <f>C338-(C$7+C$8*F338)</f>
        <v>-1.1799999920185655E-3</v>
      </c>
      <c r="O338" s="2">
        <f ca="1">+C$11+C$12*F338</f>
        <v>-1.0485242385657114E-3</v>
      </c>
      <c r="Q338" s="5">
        <f>C338-15018.5</f>
        <v>40029.29406</v>
      </c>
      <c r="U338" s="1">
        <f>G338</f>
        <v>-1.1799999920185655E-3</v>
      </c>
    </row>
    <row r="339" spans="1:21" x14ac:dyDescent="0.2">
      <c r="A339" s="59" t="s">
        <v>1189</v>
      </c>
      <c r="B339" s="61" t="s">
        <v>271</v>
      </c>
      <c r="C339" s="60">
        <v>55049.972179999997</v>
      </c>
      <c r="E339" s="1">
        <f>(C339-C$7)/C$8</f>
        <v>7725.9994424637662</v>
      </c>
      <c r="F339" s="1">
        <f>ROUND(2*E339,0)/2</f>
        <v>7726</v>
      </c>
      <c r="G339" s="1">
        <f>C339-(C$7+C$8*F339)</f>
        <v>-1.214399999298621E-3</v>
      </c>
      <c r="O339" s="2">
        <f ca="1">+C$11+C$12*F339</f>
        <v>-1.0490202359897216E-3</v>
      </c>
      <c r="Q339" s="5">
        <f>C339-15018.5</f>
        <v>40031.472179999997</v>
      </c>
      <c r="U339" s="1">
        <f>G339</f>
        <v>-1.214399999298621E-3</v>
      </c>
    </row>
    <row r="340" spans="1:21" x14ac:dyDescent="0.2">
      <c r="A340" s="59" t="s">
        <v>1189</v>
      </c>
      <c r="B340" s="61" t="s">
        <v>271</v>
      </c>
      <c r="C340" s="60">
        <v>55052.150430000002</v>
      </c>
      <c r="E340" s="1">
        <f>(C340-C$7)/C$8</f>
        <v>7726.9994863541369</v>
      </c>
      <c r="F340" s="1">
        <f>ROUND(2*E340,0)/2</f>
        <v>7727</v>
      </c>
      <c r="G340" s="1">
        <f>C340-(C$7+C$8*F340)</f>
        <v>-1.1187999989488162E-3</v>
      </c>
      <c r="O340" s="2">
        <f ca="1">+C$11+C$12*F340</f>
        <v>-1.0495162334137318E-3</v>
      </c>
      <c r="Q340" s="5">
        <f>C340-15018.5</f>
        <v>40033.650430000002</v>
      </c>
      <c r="U340" s="1">
        <f>G340</f>
        <v>-1.1187999989488162E-3</v>
      </c>
    </row>
    <row r="341" spans="1:21" x14ac:dyDescent="0.2">
      <c r="A341" s="59" t="s">
        <v>1189</v>
      </c>
      <c r="B341" s="61" t="s">
        <v>271</v>
      </c>
      <c r="C341" s="60">
        <v>55054.328500000003</v>
      </c>
      <c r="E341" s="1">
        <f>(C341-C$7)/C$8</f>
        <v>7727.9994476057373</v>
      </c>
      <c r="F341" s="1">
        <f>ROUND(2*E341,0)/2</f>
        <v>7728</v>
      </c>
      <c r="G341" s="1">
        <f>C341-(C$7+C$8*F341)</f>
        <v>-1.203199994051829E-3</v>
      </c>
      <c r="O341" s="2">
        <f ca="1">+C$11+C$12*F341</f>
        <v>-1.0500122308377421E-3</v>
      </c>
      <c r="Q341" s="5">
        <f>C341-15018.5</f>
        <v>40035.828500000003</v>
      </c>
      <c r="U341" s="1">
        <f>G341</f>
        <v>-1.203199994051829E-3</v>
      </c>
    </row>
    <row r="342" spans="1:21" x14ac:dyDescent="0.2">
      <c r="A342" s="59" t="s">
        <v>1189</v>
      </c>
      <c r="B342" s="61" t="s">
        <v>271</v>
      </c>
      <c r="C342" s="60">
        <v>55056.506659999999</v>
      </c>
      <c r="E342" s="1">
        <f>(C342-C$7)/C$8</f>
        <v>7728.9994501767196</v>
      </c>
      <c r="F342" s="1">
        <f>ROUND(2*E342,0)/2</f>
        <v>7729</v>
      </c>
      <c r="G342" s="1">
        <f>C342-(C$7+C$8*F342)</f>
        <v>-1.1975999950664118E-3</v>
      </c>
      <c r="O342" s="2">
        <f ca="1">+C$11+C$12*F342</f>
        <v>-1.0505082282617527E-3</v>
      </c>
      <c r="Q342" s="5">
        <f>C342-15018.5</f>
        <v>40038.006659999999</v>
      </c>
      <c r="U342" s="1">
        <f>G342</f>
        <v>-1.1975999950664118E-3</v>
      </c>
    </row>
    <row r="343" spans="1:21" x14ac:dyDescent="0.2">
      <c r="A343" s="72" t="s">
        <v>306</v>
      </c>
      <c r="B343" s="75" t="s">
        <v>271</v>
      </c>
      <c r="C343" s="35">
        <v>55058.683799999999</v>
      </c>
      <c r="D343" s="35">
        <v>2.0000000000000001E-4</v>
      </c>
      <c r="E343" s="1">
        <f>(C343-C$7)/C$8</f>
        <v>7729.998984461341</v>
      </c>
      <c r="F343" s="1">
        <f>ROUND(2*E343,0)/2</f>
        <v>7730</v>
      </c>
      <c r="G343" s="1">
        <f>C343-(C$7+C$8*F343)</f>
        <v>-2.2119999994174577E-3</v>
      </c>
      <c r="K343" s="1">
        <f>G343</f>
        <v>-2.2119999994174577E-3</v>
      </c>
      <c r="O343" s="2">
        <f ca="1">+C$11+C$12*F343</f>
        <v>-1.051004225685763E-3</v>
      </c>
      <c r="Q343" s="5">
        <f>C343-15018.5</f>
        <v>40040.183799999999</v>
      </c>
    </row>
    <row r="344" spans="1:21" x14ac:dyDescent="0.2">
      <c r="A344" s="59" t="s">
        <v>1189</v>
      </c>
      <c r="B344" s="61" t="s">
        <v>271</v>
      </c>
      <c r="C344" s="60">
        <v>55060.863019999997</v>
      </c>
      <c r="E344" s="1">
        <f>(C344-C$7)/C$8</f>
        <v>7730.9994736828576</v>
      </c>
      <c r="F344" s="1">
        <f>ROUND(2*E344,0)/2</f>
        <v>7731</v>
      </c>
      <c r="G344" s="1">
        <f>C344-(C$7+C$8*F344)</f>
        <v>-1.14640000538202E-3</v>
      </c>
      <c r="O344" s="2">
        <f ca="1">+C$11+C$12*F344</f>
        <v>-1.0515002231097732E-3</v>
      </c>
      <c r="Q344" s="5">
        <f>C344-15018.5</f>
        <v>40042.363019999997</v>
      </c>
      <c r="U344" s="1">
        <f>G344</f>
        <v>-1.14640000538202E-3</v>
      </c>
    </row>
    <row r="345" spans="1:21" x14ac:dyDescent="0.2">
      <c r="A345" s="59" t="s">
        <v>1189</v>
      </c>
      <c r="B345" s="61" t="s">
        <v>271</v>
      </c>
      <c r="C345" s="60">
        <v>55063.041219999999</v>
      </c>
      <c r="E345" s="1">
        <f>(C345-C$7)/C$8</f>
        <v>7731.9994946180132</v>
      </c>
      <c r="F345" s="1">
        <f>ROUND(2*E345,0)/2</f>
        <v>7732</v>
      </c>
      <c r="G345" s="1">
        <f>C345-(C$7+C$8*F345)</f>
        <v>-1.1008000001311302E-3</v>
      </c>
      <c r="O345" s="2">
        <f ca="1">+C$11+C$12*F345</f>
        <v>-1.0519962205337834E-3</v>
      </c>
      <c r="Q345" s="5">
        <f>C345-15018.5</f>
        <v>40044.541219999999</v>
      </c>
      <c r="U345" s="1">
        <f>G345</f>
        <v>-1.1008000001311302E-3</v>
      </c>
    </row>
    <row r="346" spans="1:21" x14ac:dyDescent="0.2">
      <c r="A346" s="59" t="s">
        <v>1189</v>
      </c>
      <c r="B346" s="61" t="s">
        <v>271</v>
      </c>
      <c r="C346" s="60">
        <v>55065.219349999999</v>
      </c>
      <c r="E346" s="1">
        <f>(C346-C$7)/C$8</f>
        <v>7732.9994834158688</v>
      </c>
      <c r="F346" s="1">
        <f>ROUND(2*E346,0)/2</f>
        <v>7733</v>
      </c>
      <c r="G346" s="1">
        <f>C346-(C$7+C$8*F346)</f>
        <v>-1.1251999967498705E-3</v>
      </c>
      <c r="O346" s="2">
        <f ca="1">+C$11+C$12*F346</f>
        <v>-1.0524922179577941E-3</v>
      </c>
      <c r="Q346" s="5">
        <f>C346-15018.5</f>
        <v>40046.719349999999</v>
      </c>
      <c r="U346" s="1">
        <f>G346</f>
        <v>-1.1251999967498705E-3</v>
      </c>
    </row>
    <row r="347" spans="1:21" x14ac:dyDescent="0.2">
      <c r="A347" s="59" t="s">
        <v>1189</v>
      </c>
      <c r="B347" s="61" t="s">
        <v>271</v>
      </c>
      <c r="C347" s="60">
        <v>55067.397499999999</v>
      </c>
      <c r="E347" s="1">
        <f>(C347-C$7)/C$8</f>
        <v>7733.9994813958101</v>
      </c>
      <c r="F347" s="1">
        <f>ROUND(2*E347,0)/2</f>
        <v>7734</v>
      </c>
      <c r="G347" s="1">
        <f>C347-(C$7+C$8*F347)</f>
        <v>-1.1295999938738532E-3</v>
      </c>
      <c r="O347" s="2">
        <f ca="1">+C$11+C$12*F347</f>
        <v>-1.0529882153818043E-3</v>
      </c>
      <c r="Q347" s="5">
        <f>C347-15018.5</f>
        <v>40048.897499999999</v>
      </c>
      <c r="U347" s="1">
        <f>G347</f>
        <v>-1.1295999938738532E-3</v>
      </c>
    </row>
    <row r="348" spans="1:21" x14ac:dyDescent="0.2">
      <c r="A348" s="20" t="s">
        <v>302</v>
      </c>
      <c r="B348" s="76" t="s">
        <v>272</v>
      </c>
      <c r="C348" s="20">
        <v>55068.485500000003</v>
      </c>
      <c r="D348" s="20">
        <v>1E-4</v>
      </c>
      <c r="E348" s="1">
        <f>(C348-C$7)/C$8</f>
        <v>7734.4989868486846</v>
      </c>
      <c r="F348" s="1">
        <f>ROUND(2*E348,0)/2</f>
        <v>7734.5</v>
      </c>
      <c r="G348" s="1">
        <f>C348-(C$7+C$8*F348)</f>
        <v>-2.2067999962018803E-3</v>
      </c>
      <c r="J348" s="1">
        <f>G348</f>
        <v>-2.2067999962018803E-3</v>
      </c>
      <c r="O348" s="2">
        <f ca="1">+C$11+C$12*F348</f>
        <v>-1.0532362140938095E-3</v>
      </c>
      <c r="Q348" s="5">
        <f>C348-15018.5</f>
        <v>40049.985500000003</v>
      </c>
    </row>
    <row r="349" spans="1:21" x14ac:dyDescent="0.2">
      <c r="A349" s="59" t="s">
        <v>1189</v>
      </c>
      <c r="B349" s="61" t="s">
        <v>271</v>
      </c>
      <c r="C349" s="60">
        <v>55069.575629999999</v>
      </c>
      <c r="E349" s="1">
        <f>(C349-C$7)/C$8</f>
        <v>7734.9994701936657</v>
      </c>
      <c r="F349" s="1">
        <f>ROUND(2*E349,0)/2</f>
        <v>7735</v>
      </c>
      <c r="G349" s="1">
        <f>C349-(C$7+C$8*F349)</f>
        <v>-1.1539999977685511E-3</v>
      </c>
      <c r="O349" s="2">
        <f ca="1">+C$11+C$12*F349</f>
        <v>-1.0534842128058146E-3</v>
      </c>
      <c r="Q349" s="5">
        <f>C349-15018.5</f>
        <v>40051.075629999999</v>
      </c>
      <c r="U349" s="1">
        <f>G349</f>
        <v>-1.1539999977685511E-3</v>
      </c>
    </row>
    <row r="350" spans="1:21" x14ac:dyDescent="0.2">
      <c r="A350" s="59" t="s">
        <v>1189</v>
      </c>
      <c r="B350" s="61" t="s">
        <v>271</v>
      </c>
      <c r="C350" s="60">
        <v>55071.753850000001</v>
      </c>
      <c r="E350" s="1">
        <f>(C350-C$7)/C$8</f>
        <v>7735.999500310907</v>
      </c>
      <c r="F350" s="1">
        <f>ROUND(2*E350,0)/2</f>
        <v>7736</v>
      </c>
      <c r="G350" s="1">
        <f>C350-(C$7+C$8*F350)</f>
        <v>-1.0884000002988614E-3</v>
      </c>
      <c r="O350" s="2">
        <f ca="1">+C$11+C$12*F350</f>
        <v>-1.0539802102298248E-3</v>
      </c>
      <c r="Q350" s="5">
        <f>C350-15018.5</f>
        <v>40053.253850000001</v>
      </c>
      <c r="U350" s="1">
        <f>G350</f>
        <v>-1.0884000002988614E-3</v>
      </c>
    </row>
    <row r="351" spans="1:21" x14ac:dyDescent="0.2">
      <c r="A351" s="59" t="s">
        <v>1189</v>
      </c>
      <c r="B351" s="61" t="s">
        <v>271</v>
      </c>
      <c r="C351" s="60">
        <v>55073.932030000004</v>
      </c>
      <c r="E351" s="1">
        <f>(C351-C$7)/C$8</f>
        <v>7736.9995120639778</v>
      </c>
      <c r="F351" s="1">
        <f>ROUND(2*E351,0)/2</f>
        <v>7737</v>
      </c>
      <c r="G351" s="1">
        <f>C351-(C$7+C$8*F351)</f>
        <v>-1.0627999945427291E-3</v>
      </c>
      <c r="O351" s="2">
        <f ca="1">+C$11+C$12*F351</f>
        <v>-1.0544762076538355E-3</v>
      </c>
      <c r="Q351" s="5">
        <f>C351-15018.5</f>
        <v>40055.432030000004</v>
      </c>
      <c r="U351" s="1">
        <f>G351</f>
        <v>-1.0627999945427291E-3</v>
      </c>
    </row>
    <row r="352" spans="1:21" x14ac:dyDescent="0.2">
      <c r="A352" s="59" t="s">
        <v>1189</v>
      </c>
      <c r="B352" s="61" t="s">
        <v>271</v>
      </c>
      <c r="C352" s="60">
        <v>55076.110200000003</v>
      </c>
      <c r="E352" s="1">
        <f>(C352-C$7)/C$8</f>
        <v>7737.9995192260039</v>
      </c>
      <c r="F352" s="1">
        <f>ROUND(2*E352,0)/2</f>
        <v>7738</v>
      </c>
      <c r="G352" s="1">
        <f>C352-(C$7+C$8*F352)</f>
        <v>-1.0471999921719544E-3</v>
      </c>
      <c r="O352" s="2">
        <f ca="1">+C$11+C$12*F352</f>
        <v>-1.0549722050778457E-3</v>
      </c>
      <c r="Q352" s="5">
        <f>C352-15018.5</f>
        <v>40057.610200000003</v>
      </c>
      <c r="U352" s="1">
        <f>G352</f>
        <v>-1.0471999921719544E-3</v>
      </c>
    </row>
    <row r="353" spans="1:21" x14ac:dyDescent="0.2">
      <c r="A353" s="59" t="s">
        <v>1189</v>
      </c>
      <c r="B353" s="61" t="s">
        <v>271</v>
      </c>
      <c r="C353" s="60">
        <v>55078.288289999997</v>
      </c>
      <c r="E353" s="1">
        <f>(C353-C$7)/C$8</f>
        <v>7738.9994896596863</v>
      </c>
      <c r="F353" s="1">
        <f>ROUND(2*E353,0)/2</f>
        <v>7739</v>
      </c>
      <c r="G353" s="1">
        <f>C353-(C$7+C$8*F353)</f>
        <v>-1.1116000023321249E-3</v>
      </c>
      <c r="O353" s="2">
        <f ca="1">+C$11+C$12*F353</f>
        <v>-1.0554682025018559E-3</v>
      </c>
      <c r="Q353" s="5">
        <f>C353-15018.5</f>
        <v>40059.788289999997</v>
      </c>
      <c r="U353" s="1">
        <f>G353</f>
        <v>-1.1116000023321249E-3</v>
      </c>
    </row>
    <row r="354" spans="1:21" x14ac:dyDescent="0.2">
      <c r="A354" s="59" t="s">
        <v>1189</v>
      </c>
      <c r="B354" s="61" t="s">
        <v>271</v>
      </c>
      <c r="C354" s="60">
        <v>55080.46645</v>
      </c>
      <c r="E354" s="1">
        <f>(C354-C$7)/C$8</f>
        <v>7739.9994922306714</v>
      </c>
      <c r="F354" s="1">
        <f>ROUND(2*E354,0)/2</f>
        <v>7740</v>
      </c>
      <c r="G354" s="1">
        <f>C354-(C$7+C$8*F354)</f>
        <v>-1.1059999960707501E-3</v>
      </c>
      <c r="O354" s="2">
        <f ca="1">+C$11+C$12*F354</f>
        <v>-1.0559641999258662E-3</v>
      </c>
      <c r="Q354" s="5">
        <f>C354-15018.5</f>
        <v>40061.96645</v>
      </c>
      <c r="U354" s="1">
        <f>G354</f>
        <v>-1.1059999960707501E-3</v>
      </c>
    </row>
    <row r="355" spans="1:21" x14ac:dyDescent="0.2">
      <c r="A355" s="59" t="s">
        <v>1189</v>
      </c>
      <c r="B355" s="61" t="s">
        <v>271</v>
      </c>
      <c r="C355" s="60">
        <v>55082.644590000004</v>
      </c>
      <c r="E355" s="1">
        <f>(C355-C$7)/C$8</f>
        <v>7740.9994856195717</v>
      </c>
      <c r="F355" s="1">
        <f>ROUND(2*E355,0)/2</f>
        <v>7741</v>
      </c>
      <c r="G355" s="1">
        <f>C355-(C$7+C$8*F355)</f>
        <v>-1.1203999965800904E-3</v>
      </c>
      <c r="O355" s="2">
        <f ca="1">+C$11+C$12*F355</f>
        <v>-1.0564601973498768E-3</v>
      </c>
      <c r="Q355" s="5">
        <f>C355-15018.5</f>
        <v>40064.144590000004</v>
      </c>
      <c r="U355" s="1">
        <f>G355</f>
        <v>-1.1203999965800904E-3</v>
      </c>
    </row>
    <row r="356" spans="1:21" x14ac:dyDescent="0.2">
      <c r="A356" s="59" t="s">
        <v>1189</v>
      </c>
      <c r="B356" s="61" t="s">
        <v>271</v>
      </c>
      <c r="C356" s="60">
        <v>55084.822760000003</v>
      </c>
      <c r="E356" s="1">
        <f>(C356-C$7)/C$8</f>
        <v>7741.9994927815978</v>
      </c>
      <c r="F356" s="1">
        <f>ROUND(2*E356,0)/2</f>
        <v>7742</v>
      </c>
      <c r="G356" s="1">
        <f>C356-(C$7+C$8*F356)</f>
        <v>-1.1047999942093156E-3</v>
      </c>
      <c r="O356" s="2">
        <f ca="1">+C$11+C$12*F356</f>
        <v>-1.0569561947738871E-3</v>
      </c>
      <c r="Q356" s="5">
        <f>C356-15018.5</f>
        <v>40066.322760000003</v>
      </c>
      <c r="U356" s="1">
        <f>G356</f>
        <v>-1.1047999942093156E-3</v>
      </c>
    </row>
    <row r="357" spans="1:21" x14ac:dyDescent="0.2">
      <c r="A357" s="59" t="s">
        <v>1189</v>
      </c>
      <c r="B357" s="61" t="s">
        <v>271</v>
      </c>
      <c r="C357" s="60">
        <v>55087.000890000003</v>
      </c>
      <c r="E357" s="1">
        <f>(C357-C$7)/C$8</f>
        <v>7742.9994815794535</v>
      </c>
      <c r="F357" s="1">
        <f>ROUND(2*E357,0)/2</f>
        <v>7743</v>
      </c>
      <c r="G357" s="1">
        <f>C357-(C$7+C$8*F357)</f>
        <v>-1.1291999908280559E-3</v>
      </c>
      <c r="O357" s="2">
        <f ca="1">+C$11+C$12*F357</f>
        <v>-1.0574521921978973E-3</v>
      </c>
      <c r="Q357" s="5">
        <f>C357-15018.5</f>
        <v>40068.500890000003</v>
      </c>
      <c r="U357" s="1">
        <f>G357</f>
        <v>-1.1291999908280559E-3</v>
      </c>
    </row>
    <row r="358" spans="1:21" x14ac:dyDescent="0.2">
      <c r="A358" s="59" t="s">
        <v>1189</v>
      </c>
      <c r="B358" s="61" t="s">
        <v>271</v>
      </c>
      <c r="C358" s="60">
        <v>55091.357100000001</v>
      </c>
      <c r="E358" s="1">
        <f>(C358-C$7)/C$8</f>
        <v>7744.9994362199504</v>
      </c>
      <c r="F358" s="1">
        <f>ROUND(2*E358,0)/2</f>
        <v>7745</v>
      </c>
      <c r="G358" s="1">
        <f>C358-(C$7+C$8*F358)</f>
        <v>-1.2280000009923242E-3</v>
      </c>
      <c r="O358" s="2">
        <f ca="1">+C$11+C$12*F358</f>
        <v>-1.0584441870459182E-3</v>
      </c>
      <c r="Q358" s="5">
        <f>C358-15018.5</f>
        <v>40072.857100000001</v>
      </c>
      <c r="U358" s="1">
        <f>G358</f>
        <v>-1.2280000009923242E-3</v>
      </c>
    </row>
    <row r="359" spans="1:21" x14ac:dyDescent="0.2">
      <c r="A359" s="59" t="s">
        <v>1189</v>
      </c>
      <c r="B359" s="61" t="s">
        <v>271</v>
      </c>
      <c r="C359" s="60">
        <v>55093.535389999997</v>
      </c>
      <c r="E359" s="1">
        <f>(C359-C$7)/C$8</f>
        <v>7745.9994984744881</v>
      </c>
      <c r="F359" s="1">
        <f>ROUND(2*E359,0)/2</f>
        <v>7746</v>
      </c>
      <c r="G359" s="1">
        <f>C359-(C$7+C$8*F359)</f>
        <v>-1.0924000016530044E-3</v>
      </c>
      <c r="O359" s="2">
        <f ca="1">+C$11+C$12*F359</f>
        <v>-1.0589401844699284E-3</v>
      </c>
      <c r="Q359" s="5">
        <f>C359-15018.5</f>
        <v>40075.035389999997</v>
      </c>
      <c r="U359" s="1">
        <f>G359</f>
        <v>-1.0924000016530044E-3</v>
      </c>
    </row>
    <row r="360" spans="1:21" x14ac:dyDescent="0.2">
      <c r="A360" s="59" t="s">
        <v>1189</v>
      </c>
      <c r="B360" s="61" t="s">
        <v>271</v>
      </c>
      <c r="C360" s="60">
        <v>55095.713559999997</v>
      </c>
      <c r="E360" s="1">
        <f>(C360-C$7)/C$8</f>
        <v>7746.9995056365142</v>
      </c>
      <c r="F360" s="1">
        <f>ROUND(2*E360,0)/2</f>
        <v>7747</v>
      </c>
      <c r="G360" s="1">
        <f>C360-(C$7+C$8*F360)</f>
        <v>-1.0767999992822297E-3</v>
      </c>
      <c r="O360" s="2">
        <f ca="1">+C$11+C$12*F360</f>
        <v>-1.0594361818939387E-3</v>
      </c>
      <c r="Q360" s="5">
        <f>C360-15018.5</f>
        <v>40077.213559999997</v>
      </c>
      <c r="U360" s="1">
        <f>G360</f>
        <v>-1.0767999992822297E-3</v>
      </c>
    </row>
    <row r="361" spans="1:21" x14ac:dyDescent="0.2">
      <c r="A361" s="59" t="s">
        <v>1189</v>
      </c>
      <c r="B361" s="61" t="s">
        <v>271</v>
      </c>
      <c r="C361" s="60">
        <v>55097.891669999997</v>
      </c>
      <c r="E361" s="1">
        <f>(C361-C$7)/C$8</f>
        <v>7747.999485252285</v>
      </c>
      <c r="F361" s="1">
        <f>ROUND(2*E361,0)/2</f>
        <v>7748</v>
      </c>
      <c r="G361" s="1">
        <f>C361-(C$7+C$8*F361)</f>
        <v>-1.1211999953957275E-3</v>
      </c>
      <c r="O361" s="2">
        <f ca="1">+C$11+C$12*F361</f>
        <v>-1.0599321793179489E-3</v>
      </c>
      <c r="Q361" s="5">
        <f>C361-15018.5</f>
        <v>40079.391669999997</v>
      </c>
      <c r="U361" s="1">
        <f>G361</f>
        <v>-1.1211999953957275E-3</v>
      </c>
    </row>
    <row r="362" spans="1:21" x14ac:dyDescent="0.2">
      <c r="A362" s="59" t="s">
        <v>1189</v>
      </c>
      <c r="B362" s="61" t="s">
        <v>271</v>
      </c>
      <c r="C362" s="60">
        <v>55100.069839999996</v>
      </c>
      <c r="E362" s="1">
        <f>(C362-C$7)/C$8</f>
        <v>7748.9994924143111</v>
      </c>
      <c r="F362" s="1">
        <f>ROUND(2*E362,0)/2</f>
        <v>7749</v>
      </c>
      <c r="G362" s="1">
        <f>C362-(C$7+C$8*F362)</f>
        <v>-1.1056000003009103E-3</v>
      </c>
      <c r="O362" s="2">
        <f ca="1">+C$11+C$12*F362</f>
        <v>-1.0604281767419596E-3</v>
      </c>
      <c r="Q362" s="5">
        <f>C362-15018.5</f>
        <v>40081.569839999996</v>
      </c>
      <c r="U362" s="1">
        <f>G362</f>
        <v>-1.1056000003009103E-3</v>
      </c>
    </row>
    <row r="363" spans="1:21" x14ac:dyDescent="0.2">
      <c r="A363" s="59" t="s">
        <v>1189</v>
      </c>
      <c r="B363" s="61" t="s">
        <v>271</v>
      </c>
      <c r="C363" s="60">
        <v>55102.247969999997</v>
      </c>
      <c r="E363" s="1">
        <f>(C363-C$7)/C$8</f>
        <v>7749.9994812121668</v>
      </c>
      <c r="F363" s="1">
        <f>ROUND(2*E363,0)/2</f>
        <v>7750</v>
      </c>
      <c r="G363" s="1">
        <f>C363-(C$7+C$8*F363)</f>
        <v>-1.1300000041956082E-3</v>
      </c>
      <c r="O363" s="2">
        <f ca="1">+C$11+C$12*F363</f>
        <v>-1.0609241741659698E-3</v>
      </c>
      <c r="Q363" s="5">
        <f>C363-15018.5</f>
        <v>40083.747969999997</v>
      </c>
      <c r="U363" s="1">
        <f>G363</f>
        <v>-1.1300000041956082E-3</v>
      </c>
    </row>
    <row r="364" spans="1:21" x14ac:dyDescent="0.2">
      <c r="A364" s="59" t="s">
        <v>1189</v>
      </c>
      <c r="B364" s="61" t="s">
        <v>271</v>
      </c>
      <c r="C364" s="60">
        <v>55104.426099999997</v>
      </c>
      <c r="E364" s="1">
        <f>(C364-C$7)/C$8</f>
        <v>7750.9994700100233</v>
      </c>
      <c r="F364" s="1">
        <f>ROUND(2*E364,0)/2</f>
        <v>7751</v>
      </c>
      <c r="G364" s="1">
        <f>C364-(C$7+C$8*F364)</f>
        <v>-1.1544000008143485E-3</v>
      </c>
      <c r="O364" s="2">
        <f ca="1">+C$11+C$12*F364</f>
        <v>-1.0614201715899801E-3</v>
      </c>
      <c r="Q364" s="5">
        <f>C364-15018.5</f>
        <v>40085.926099999997</v>
      </c>
      <c r="U364" s="1">
        <f>G364</f>
        <v>-1.1544000008143485E-3</v>
      </c>
    </row>
    <row r="365" spans="1:21" x14ac:dyDescent="0.2">
      <c r="A365" s="59" t="s">
        <v>1189</v>
      </c>
      <c r="B365" s="61" t="s">
        <v>271</v>
      </c>
      <c r="C365" s="60">
        <v>55106.60426</v>
      </c>
      <c r="E365" s="1">
        <f>(C365-C$7)/C$8</f>
        <v>7751.9994725810084</v>
      </c>
      <c r="F365" s="1">
        <f>ROUND(2*E365,0)/2</f>
        <v>7752</v>
      </c>
      <c r="G365" s="1">
        <f>C365-(C$7+C$8*F365)</f>
        <v>-1.1487999945529737E-3</v>
      </c>
      <c r="O365" s="2">
        <f ca="1">+C$11+C$12*F365</f>
        <v>-1.0619161690139903E-3</v>
      </c>
      <c r="Q365" s="5">
        <f>C365-15018.5</f>
        <v>40088.10426</v>
      </c>
      <c r="U365" s="1">
        <f>G365</f>
        <v>-1.1487999945529737E-3</v>
      </c>
    </row>
    <row r="366" spans="1:21" x14ac:dyDescent="0.2">
      <c r="A366" s="59" t="s">
        <v>1189</v>
      </c>
      <c r="B366" s="61" t="s">
        <v>271</v>
      </c>
      <c r="C366" s="60">
        <v>55108.782420000003</v>
      </c>
      <c r="E366" s="1">
        <f>(C366-C$7)/C$8</f>
        <v>7752.9994751519935</v>
      </c>
      <c r="F366" s="1">
        <f>ROUND(2*E366,0)/2</f>
        <v>7753</v>
      </c>
      <c r="G366" s="1">
        <f>C366-(C$7+C$8*F366)</f>
        <v>-1.1431999955675565E-3</v>
      </c>
      <c r="O366" s="2">
        <f ca="1">+C$11+C$12*F366</f>
        <v>-1.062412166438001E-3</v>
      </c>
      <c r="Q366" s="5">
        <f>C366-15018.5</f>
        <v>40090.282420000003</v>
      </c>
      <c r="U366" s="1">
        <f>G366</f>
        <v>-1.1431999955675565E-3</v>
      </c>
    </row>
    <row r="367" spans="1:21" x14ac:dyDescent="0.2">
      <c r="A367" s="59" t="s">
        <v>1189</v>
      </c>
      <c r="B367" s="61" t="s">
        <v>271</v>
      </c>
      <c r="C367" s="60">
        <v>55110.960599999999</v>
      </c>
      <c r="E367" s="1">
        <f>(C367-C$7)/C$8</f>
        <v>7753.9994869050606</v>
      </c>
      <c r="F367" s="1">
        <f>ROUND(2*E367,0)/2</f>
        <v>7754</v>
      </c>
      <c r="G367" s="1">
        <f>C367-(C$7+C$8*F367)</f>
        <v>-1.1176000043633394E-3</v>
      </c>
      <c r="O367" s="2">
        <f ca="1">+C$11+C$12*F367</f>
        <v>-1.0629081638620112E-3</v>
      </c>
      <c r="Q367" s="5">
        <f>C367-15018.5</f>
        <v>40092.460599999999</v>
      </c>
      <c r="U367" s="1">
        <f>G367</f>
        <v>-1.1176000043633394E-3</v>
      </c>
    </row>
    <row r="368" spans="1:21" x14ac:dyDescent="0.2">
      <c r="A368" s="59" t="s">
        <v>1189</v>
      </c>
      <c r="B368" s="61" t="s">
        <v>271</v>
      </c>
      <c r="C368" s="60">
        <v>55113.138729999999</v>
      </c>
      <c r="E368" s="1">
        <f>(C368-C$7)/C$8</f>
        <v>7754.9994757029172</v>
      </c>
      <c r="F368" s="1">
        <f>ROUND(2*E368,0)/2</f>
        <v>7755</v>
      </c>
      <c r="G368" s="1">
        <f>C368-(C$7+C$8*F368)</f>
        <v>-1.1420000009820797E-3</v>
      </c>
      <c r="O368" s="2">
        <f ca="1">+C$11+C$12*F368</f>
        <v>-1.0634041612860214E-3</v>
      </c>
      <c r="Q368" s="5">
        <f>C368-15018.5</f>
        <v>40094.638729999999</v>
      </c>
      <c r="U368" s="1">
        <f>G368</f>
        <v>-1.1420000009820797E-3</v>
      </c>
    </row>
    <row r="369" spans="1:21" x14ac:dyDescent="0.2">
      <c r="A369" s="59" t="s">
        <v>1189</v>
      </c>
      <c r="B369" s="61" t="s">
        <v>271</v>
      </c>
      <c r="C369" s="60">
        <v>55115.316919999997</v>
      </c>
      <c r="E369" s="1">
        <f>(C369-C$7)/C$8</f>
        <v>7755.9994920470281</v>
      </c>
      <c r="F369" s="1">
        <f>ROUND(2*E369,0)/2</f>
        <v>7756</v>
      </c>
      <c r="G369" s="1">
        <f>C369-(C$7+C$8*F369)</f>
        <v>-1.1063999991165474E-3</v>
      </c>
      <c r="O369" s="2">
        <f ca="1">+C$11+C$12*F369</f>
        <v>-1.0639001587100317E-3</v>
      </c>
      <c r="Q369" s="5">
        <f>C369-15018.5</f>
        <v>40096.816919999997</v>
      </c>
      <c r="U369" s="1">
        <f>G369</f>
        <v>-1.1063999991165474E-3</v>
      </c>
    </row>
    <row r="370" spans="1:21" x14ac:dyDescent="0.2">
      <c r="A370" s="59" t="s">
        <v>1189</v>
      </c>
      <c r="B370" s="61" t="s">
        <v>271</v>
      </c>
      <c r="C370" s="60">
        <v>55117.495040000002</v>
      </c>
      <c r="E370" s="1">
        <f>(C370-C$7)/C$8</f>
        <v>7756.9994762538436</v>
      </c>
      <c r="F370" s="1">
        <f>ROUND(2*E370,0)/2</f>
        <v>7757</v>
      </c>
      <c r="G370" s="1">
        <f>C370-(C$7+C$8*F370)</f>
        <v>-1.1407999918446876E-3</v>
      </c>
      <c r="O370" s="2">
        <f ca="1">+C$11+C$12*F370</f>
        <v>-1.0643961561340423E-3</v>
      </c>
      <c r="Q370" s="5">
        <f>C370-15018.5</f>
        <v>40098.995040000002</v>
      </c>
      <c r="U370" s="1">
        <f>G370</f>
        <v>-1.1407999918446876E-3</v>
      </c>
    </row>
    <row r="371" spans="1:21" x14ac:dyDescent="0.2">
      <c r="A371" s="59" t="s">
        <v>1189</v>
      </c>
      <c r="B371" s="61" t="s">
        <v>271</v>
      </c>
      <c r="C371" s="60">
        <v>55119.673210000001</v>
      </c>
      <c r="E371" s="1">
        <f>(C371-C$7)/C$8</f>
        <v>7757.9994834158697</v>
      </c>
      <c r="F371" s="1">
        <f>ROUND(2*E371,0)/2</f>
        <v>7758</v>
      </c>
      <c r="G371" s="1">
        <f>C371-(C$7+C$8*F371)</f>
        <v>-1.1251999967498705E-3</v>
      </c>
      <c r="O371" s="2">
        <f ca="1">+C$11+C$12*F371</f>
        <v>-1.0648921535580526E-3</v>
      </c>
      <c r="Q371" s="5">
        <f>C371-15018.5</f>
        <v>40101.173210000001</v>
      </c>
      <c r="U371" s="1">
        <f>G371</f>
        <v>-1.1251999967498705E-3</v>
      </c>
    </row>
    <row r="372" spans="1:21" x14ac:dyDescent="0.2">
      <c r="A372" s="59" t="s">
        <v>1189</v>
      </c>
      <c r="B372" s="61" t="s">
        <v>271</v>
      </c>
      <c r="C372" s="60">
        <v>55121.851349999997</v>
      </c>
      <c r="E372" s="1">
        <f>(C372-C$7)/C$8</f>
        <v>7758.9994768047663</v>
      </c>
      <c r="F372" s="1">
        <f>ROUND(2*E372,0)/2</f>
        <v>7759</v>
      </c>
      <c r="G372" s="1">
        <f>C372-(C$7+C$8*F372)</f>
        <v>-1.1396000045351684E-3</v>
      </c>
      <c r="O372" s="2">
        <f ca="1">+C$11+C$12*F372</f>
        <v>-1.0653881509820628E-3</v>
      </c>
      <c r="Q372" s="5">
        <f>C372-15018.5</f>
        <v>40103.351349999997</v>
      </c>
      <c r="U372" s="1">
        <f>G372</f>
        <v>-1.1396000045351684E-3</v>
      </c>
    </row>
    <row r="373" spans="1:21" x14ac:dyDescent="0.2">
      <c r="A373" s="59" t="s">
        <v>1189</v>
      </c>
      <c r="B373" s="61" t="s">
        <v>271</v>
      </c>
      <c r="C373" s="60">
        <v>55124.029499999997</v>
      </c>
      <c r="E373" s="1">
        <f>(C373-C$7)/C$8</f>
        <v>7759.9994747847077</v>
      </c>
      <c r="F373" s="1">
        <f>ROUND(2*E373,0)/2</f>
        <v>7760</v>
      </c>
      <c r="G373" s="1">
        <f>C373-(C$7+C$8*F373)</f>
        <v>-1.1440000016591512E-3</v>
      </c>
      <c r="O373" s="2">
        <f ca="1">+C$11+C$12*F373</f>
        <v>-1.065884148406073E-3</v>
      </c>
      <c r="Q373" s="5">
        <f>C373-15018.5</f>
        <v>40105.529499999997</v>
      </c>
      <c r="U373" s="1">
        <f>G373</f>
        <v>-1.1440000016591512E-3</v>
      </c>
    </row>
    <row r="374" spans="1:21" x14ac:dyDescent="0.2">
      <c r="A374" s="59" t="s">
        <v>1189</v>
      </c>
      <c r="B374" s="61" t="s">
        <v>271</v>
      </c>
      <c r="C374" s="60">
        <v>55126.207649999997</v>
      </c>
      <c r="E374" s="1">
        <f>(C374-C$7)/C$8</f>
        <v>7760.9994727646481</v>
      </c>
      <c r="F374" s="1">
        <f>ROUND(2*E374,0)/2</f>
        <v>7761</v>
      </c>
      <c r="G374" s="1">
        <f>C374-(C$7+C$8*F374)</f>
        <v>-1.1483999987831339E-3</v>
      </c>
      <c r="O374" s="2">
        <f ca="1">+C$11+C$12*F374</f>
        <v>-1.0663801458300837E-3</v>
      </c>
      <c r="Q374" s="5">
        <f>C374-15018.5</f>
        <v>40107.707649999997</v>
      </c>
      <c r="U374" s="1">
        <f>G374</f>
        <v>-1.1483999987831339E-3</v>
      </c>
    </row>
    <row r="375" spans="1:21" x14ac:dyDescent="0.2">
      <c r="A375" s="59" t="s">
        <v>1189</v>
      </c>
      <c r="B375" s="61" t="s">
        <v>271</v>
      </c>
      <c r="C375" s="60">
        <v>55128.385779999997</v>
      </c>
      <c r="E375" s="1">
        <f>(C375-C$7)/C$8</f>
        <v>7761.9994615625046</v>
      </c>
      <c r="F375" s="1">
        <f>ROUND(2*E375,0)/2</f>
        <v>7762</v>
      </c>
      <c r="G375" s="1">
        <f>C375-(C$7+C$8*F375)</f>
        <v>-1.1727999954018742E-3</v>
      </c>
      <c r="O375" s="2">
        <f ca="1">+C$11+C$12*F375</f>
        <v>-1.0668761432540939E-3</v>
      </c>
      <c r="Q375" s="5">
        <f>C375-15018.5</f>
        <v>40109.885779999997</v>
      </c>
      <c r="U375" s="1">
        <f>G375</f>
        <v>-1.1727999954018742E-3</v>
      </c>
    </row>
    <row r="376" spans="1:21" x14ac:dyDescent="0.2">
      <c r="A376" s="59" t="s">
        <v>1189</v>
      </c>
      <c r="B376" s="61" t="s">
        <v>271</v>
      </c>
      <c r="C376" s="60">
        <v>55132.742080000004</v>
      </c>
      <c r="E376" s="1">
        <f>(C376-C$7)/C$8</f>
        <v>7763.99945752239</v>
      </c>
      <c r="F376" s="1">
        <f>ROUND(2*E376,0)/2</f>
        <v>7764</v>
      </c>
      <c r="G376" s="1">
        <f>C376-(C$7+C$8*F376)</f>
        <v>-1.1815999969257973E-3</v>
      </c>
      <c r="O376" s="2">
        <f ca="1">+C$11+C$12*F376</f>
        <v>-1.0678681381021144E-3</v>
      </c>
      <c r="Q376" s="5">
        <f>C376-15018.5</f>
        <v>40114.242080000004</v>
      </c>
      <c r="U376" s="1">
        <f>G376</f>
        <v>-1.1815999969257973E-3</v>
      </c>
    </row>
    <row r="377" spans="1:21" x14ac:dyDescent="0.2">
      <c r="A377" s="59" t="s">
        <v>1189</v>
      </c>
      <c r="B377" s="61" t="s">
        <v>271</v>
      </c>
      <c r="C377" s="60">
        <v>55134.92022</v>
      </c>
      <c r="E377" s="1">
        <f>(C377-C$7)/C$8</f>
        <v>7764.9994509112867</v>
      </c>
      <c r="F377" s="1">
        <f>ROUND(2*E377,0)/2</f>
        <v>7765</v>
      </c>
      <c r="G377" s="1">
        <f>C377-(C$7+C$8*F377)</f>
        <v>-1.1959999974351376E-3</v>
      </c>
      <c r="O377" s="2">
        <f ca="1">+C$11+C$12*F377</f>
        <v>-1.0683641355261251E-3</v>
      </c>
      <c r="Q377" s="5">
        <f>C377-15018.5</f>
        <v>40116.42022</v>
      </c>
      <c r="U377" s="1">
        <f>G377</f>
        <v>-1.1959999974351376E-3</v>
      </c>
    </row>
    <row r="378" spans="1:21" x14ac:dyDescent="0.2">
      <c r="A378" s="59" t="s">
        <v>1189</v>
      </c>
      <c r="B378" s="61" t="s">
        <v>271</v>
      </c>
      <c r="C378" s="60">
        <v>55137.098380000003</v>
      </c>
      <c r="E378" s="1">
        <f>(C378-C$7)/C$8</f>
        <v>7765.9994534822717</v>
      </c>
      <c r="F378" s="1">
        <f>ROUND(2*E378,0)/2</f>
        <v>7766</v>
      </c>
      <c r="G378" s="1">
        <f>C378-(C$7+C$8*F378)</f>
        <v>-1.1903999911737628E-3</v>
      </c>
      <c r="O378" s="2">
        <f ca="1">+C$11+C$12*F378</f>
        <v>-1.0688601329501353E-3</v>
      </c>
      <c r="Q378" s="5">
        <f>C378-15018.5</f>
        <v>40118.598380000003</v>
      </c>
      <c r="U378" s="1">
        <f>G378</f>
        <v>-1.1903999911737628E-3</v>
      </c>
    </row>
    <row r="379" spans="1:21" x14ac:dyDescent="0.2">
      <c r="A379" s="59" t="s">
        <v>1189</v>
      </c>
      <c r="B379" s="61" t="s">
        <v>271</v>
      </c>
      <c r="C379" s="60">
        <v>55139.276530000003</v>
      </c>
      <c r="E379" s="1">
        <f>(C379-C$7)/C$8</f>
        <v>7766.9994514622131</v>
      </c>
      <c r="F379" s="1">
        <f>ROUND(2*E379,0)/2</f>
        <v>7767</v>
      </c>
      <c r="G379" s="1">
        <f>C379-(C$7+C$8*F379)</f>
        <v>-1.1947999955737032E-3</v>
      </c>
      <c r="O379" s="2">
        <f ca="1">+C$11+C$12*F379</f>
        <v>-1.0693561303741455E-3</v>
      </c>
      <c r="Q379" s="5">
        <f>C379-15018.5</f>
        <v>40120.776530000003</v>
      </c>
      <c r="U379" s="1">
        <f>G379</f>
        <v>-1.1947999955737032E-3</v>
      </c>
    </row>
    <row r="380" spans="1:21" x14ac:dyDescent="0.2">
      <c r="A380" s="59" t="s">
        <v>1189</v>
      </c>
      <c r="B380" s="61" t="s">
        <v>271</v>
      </c>
      <c r="C380" s="60">
        <v>55141.454680000003</v>
      </c>
      <c r="E380" s="1">
        <f>(C380-C$7)/C$8</f>
        <v>7767.9994494421535</v>
      </c>
      <c r="F380" s="1">
        <f>ROUND(2*E380,0)/2</f>
        <v>7768</v>
      </c>
      <c r="G380" s="1">
        <f>C380-(C$7+C$8*F380)</f>
        <v>-1.1991999999736436E-3</v>
      </c>
      <c r="O380" s="2">
        <f ca="1">+C$11+C$12*F380</f>
        <v>-1.0698521277981558E-3</v>
      </c>
      <c r="Q380" s="5">
        <f>C380-15018.5</f>
        <v>40122.954680000003</v>
      </c>
      <c r="U380" s="1">
        <f>G380</f>
        <v>-1.1991999999736436E-3</v>
      </c>
    </row>
    <row r="381" spans="1:21" x14ac:dyDescent="0.2">
      <c r="A381" s="59" t="s">
        <v>1189</v>
      </c>
      <c r="B381" s="61" t="s">
        <v>271</v>
      </c>
      <c r="C381" s="60">
        <v>55143.632819999999</v>
      </c>
      <c r="E381" s="1">
        <f>(C381-C$7)/C$8</f>
        <v>7768.9994428310511</v>
      </c>
      <c r="F381" s="1">
        <f>ROUND(2*E381,0)/2</f>
        <v>7769</v>
      </c>
      <c r="G381" s="1">
        <f>C381-(C$7+C$8*F381)</f>
        <v>-1.2136000004829839E-3</v>
      </c>
      <c r="O381" s="2">
        <f ca="1">+C$11+C$12*F381</f>
        <v>-1.070348125222166E-3</v>
      </c>
      <c r="Q381" s="5">
        <f>C381-15018.5</f>
        <v>40125.132819999999</v>
      </c>
      <c r="U381" s="1">
        <f>G381</f>
        <v>-1.2136000004829839E-3</v>
      </c>
    </row>
    <row r="382" spans="1:21" x14ac:dyDescent="0.2">
      <c r="A382" s="59" t="s">
        <v>1189</v>
      </c>
      <c r="B382" s="61" t="s">
        <v>271</v>
      </c>
      <c r="C382" s="60">
        <v>55145.810989999998</v>
      </c>
      <c r="E382" s="1">
        <f>(C382-C$7)/C$8</f>
        <v>7769.9994499930772</v>
      </c>
      <c r="F382" s="1">
        <f>ROUND(2*E382,0)/2</f>
        <v>7770</v>
      </c>
      <c r="G382" s="1">
        <f>C382-(C$7+C$8*F382)</f>
        <v>-1.1979999981122091E-3</v>
      </c>
      <c r="O382" s="2">
        <f ca="1">+C$11+C$12*F382</f>
        <v>-1.0708441226461767E-3</v>
      </c>
      <c r="Q382" s="5">
        <f>C382-15018.5</f>
        <v>40127.310989999998</v>
      </c>
      <c r="U382" s="1">
        <f>G382</f>
        <v>-1.1979999981122091E-3</v>
      </c>
    </row>
    <row r="383" spans="1:21" x14ac:dyDescent="0.2">
      <c r="A383" s="59" t="s">
        <v>1189</v>
      </c>
      <c r="B383" s="61" t="s">
        <v>271</v>
      </c>
      <c r="C383" s="60">
        <v>55147.989179999997</v>
      </c>
      <c r="E383" s="1">
        <f>(C383-C$7)/C$8</f>
        <v>7770.999466337189</v>
      </c>
      <c r="F383" s="1">
        <f>ROUND(2*E383,0)/2</f>
        <v>7771</v>
      </c>
      <c r="G383" s="1">
        <f>C383-(C$7+C$8*F383)</f>
        <v>-1.1623999962466769E-3</v>
      </c>
      <c r="O383" s="2">
        <f ca="1">+C$11+C$12*F383</f>
        <v>-1.0713401200701869E-3</v>
      </c>
      <c r="Q383" s="5">
        <f>C383-15018.5</f>
        <v>40129.489179999997</v>
      </c>
      <c r="U383" s="1">
        <f>G383</f>
        <v>-1.1623999962466769E-3</v>
      </c>
    </row>
    <row r="384" spans="1:21" x14ac:dyDescent="0.2">
      <c r="A384" s="59" t="s">
        <v>1189</v>
      </c>
      <c r="B384" s="61" t="s">
        <v>271</v>
      </c>
      <c r="C384" s="60">
        <v>55150.167309999997</v>
      </c>
      <c r="E384" s="1">
        <f>(C384-C$7)/C$8</f>
        <v>7771.9994551350446</v>
      </c>
      <c r="F384" s="1">
        <f>ROUND(2*E384,0)/2</f>
        <v>7772</v>
      </c>
      <c r="G384" s="1">
        <f>C384-(C$7+C$8*F384)</f>
        <v>-1.1868000001413748E-3</v>
      </c>
      <c r="O384" s="2">
        <f ca="1">+C$11+C$12*F384</f>
        <v>-1.0718361174941972E-3</v>
      </c>
      <c r="Q384" s="5">
        <f>C384-15018.5</f>
        <v>40131.667309999997</v>
      </c>
      <c r="U384" s="1">
        <f>G384</f>
        <v>-1.1868000001413748E-3</v>
      </c>
    </row>
    <row r="385" spans="1:21" x14ac:dyDescent="0.2">
      <c r="A385" s="59" t="s">
        <v>1189</v>
      </c>
      <c r="B385" s="61" t="s">
        <v>271</v>
      </c>
      <c r="C385" s="60">
        <v>55152.345480000004</v>
      </c>
      <c r="E385" s="1">
        <f>(C385-C$7)/C$8</f>
        <v>7772.9994622970744</v>
      </c>
      <c r="F385" s="1">
        <f>ROUND(2*E385,0)/2</f>
        <v>7773</v>
      </c>
      <c r="G385" s="1">
        <f>C385-(C$7+C$8*F385)</f>
        <v>-1.1711999977706E-3</v>
      </c>
      <c r="O385" s="2">
        <f ca="1">+C$11+C$12*F385</f>
        <v>-1.0723321149182074E-3</v>
      </c>
      <c r="Q385" s="5">
        <f>C385-15018.5</f>
        <v>40133.845480000004</v>
      </c>
      <c r="U385" s="1">
        <f>G385</f>
        <v>-1.1711999977706E-3</v>
      </c>
    </row>
    <row r="386" spans="1:21" x14ac:dyDescent="0.2">
      <c r="A386" s="59" t="s">
        <v>1189</v>
      </c>
      <c r="B386" s="61" t="s">
        <v>271</v>
      </c>
      <c r="C386" s="60">
        <v>55156.70175</v>
      </c>
      <c r="E386" s="1">
        <f>(C386-C$7)/C$8</f>
        <v>7774.9994444838267</v>
      </c>
      <c r="F386" s="1">
        <f>ROUND(2*E386,0)/2</f>
        <v>7775</v>
      </c>
      <c r="G386" s="1">
        <f>C386-(C$7+C$8*F386)</f>
        <v>-1.2099999948986806E-3</v>
      </c>
      <c r="O386" s="2">
        <f ca="1">+C$11+C$12*F386</f>
        <v>-1.0733241097662283E-3</v>
      </c>
      <c r="Q386" s="5">
        <f>C386-15018.5</f>
        <v>40138.20175</v>
      </c>
      <c r="U386" s="1">
        <f>G386</f>
        <v>-1.2099999948986806E-3</v>
      </c>
    </row>
    <row r="387" spans="1:21" x14ac:dyDescent="0.2">
      <c r="A387" s="59" t="s">
        <v>1189</v>
      </c>
      <c r="B387" s="61" t="s">
        <v>271</v>
      </c>
      <c r="C387" s="60">
        <v>55158.8799</v>
      </c>
      <c r="E387" s="1">
        <f>(C387-C$7)/C$8</f>
        <v>7775.999442463768</v>
      </c>
      <c r="F387" s="1">
        <f>ROUND(2*E387,0)/2</f>
        <v>7776</v>
      </c>
      <c r="G387" s="1">
        <f>C387-(C$7+C$8*F387)</f>
        <v>-1.214399999298621E-3</v>
      </c>
      <c r="O387" s="2">
        <f ca="1">+C$11+C$12*F387</f>
        <v>-1.0738201071902385E-3</v>
      </c>
      <c r="Q387" s="5">
        <f>C387-15018.5</f>
        <v>40140.3799</v>
      </c>
      <c r="U387" s="1">
        <f>G387</f>
        <v>-1.214399999298621E-3</v>
      </c>
    </row>
    <row r="388" spans="1:21" x14ac:dyDescent="0.2">
      <c r="A388" s="59" t="s">
        <v>1189</v>
      </c>
      <c r="B388" s="61" t="s">
        <v>271</v>
      </c>
      <c r="C388" s="60">
        <v>55161.058089999999</v>
      </c>
      <c r="E388" s="1">
        <f>(C388-C$7)/C$8</f>
        <v>7776.9994588078789</v>
      </c>
      <c r="F388" s="1">
        <f>ROUND(2*E388,0)/2</f>
        <v>7777</v>
      </c>
      <c r="G388" s="1">
        <f>C388-(C$7+C$8*F388)</f>
        <v>-1.1787999974330887E-3</v>
      </c>
      <c r="O388" s="2">
        <f ca="1">+C$11+C$12*F388</f>
        <v>-1.0743161046142488E-3</v>
      </c>
      <c r="Q388" s="5">
        <f>C388-15018.5</f>
        <v>40142.558089999999</v>
      </c>
      <c r="U388" s="1">
        <f>G388</f>
        <v>-1.1787999974330887E-3</v>
      </c>
    </row>
    <row r="389" spans="1:21" x14ac:dyDescent="0.2">
      <c r="A389" s="59" t="s">
        <v>1189</v>
      </c>
      <c r="B389" s="61" t="s">
        <v>271</v>
      </c>
      <c r="C389" s="60">
        <v>55163.236320000004</v>
      </c>
      <c r="E389" s="1">
        <f>(C389-C$7)/C$8</f>
        <v>7777.9994935161649</v>
      </c>
      <c r="F389" s="1">
        <f>ROUND(2*E389,0)/2</f>
        <v>7778</v>
      </c>
      <c r="G389" s="1">
        <f>C389-(C$7+C$8*F389)</f>
        <v>-1.1031999965780415E-3</v>
      </c>
      <c r="O389" s="2">
        <f ca="1">+C$11+C$12*F389</f>
        <v>-1.0748121020382594E-3</v>
      </c>
      <c r="Q389" s="5">
        <f>C389-15018.5</f>
        <v>40144.736320000004</v>
      </c>
      <c r="U389" s="1">
        <f>G389</f>
        <v>-1.1031999965780415E-3</v>
      </c>
    </row>
    <row r="390" spans="1:21" x14ac:dyDescent="0.2">
      <c r="A390" s="59" t="s">
        <v>1189</v>
      </c>
      <c r="B390" s="61" t="s">
        <v>271</v>
      </c>
      <c r="C390" s="60">
        <v>55165.414479999999</v>
      </c>
      <c r="E390" s="1">
        <f>(C390-C$7)/C$8</f>
        <v>7778.9994960871472</v>
      </c>
      <c r="F390" s="1">
        <f>ROUND(2*E390,0)/2</f>
        <v>7779</v>
      </c>
      <c r="G390" s="1">
        <f>C390-(C$7+C$8*F390)</f>
        <v>-1.0975999975926243E-3</v>
      </c>
      <c r="O390" s="2">
        <f ca="1">+C$11+C$12*F390</f>
        <v>-1.0753080994622697E-3</v>
      </c>
      <c r="Q390" s="5">
        <f>C390-15018.5</f>
        <v>40146.914479999999</v>
      </c>
      <c r="U390" s="1">
        <f>G390</f>
        <v>-1.0975999975926243E-3</v>
      </c>
    </row>
    <row r="391" spans="1:21" x14ac:dyDescent="0.2">
      <c r="A391" s="59" t="s">
        <v>1189</v>
      </c>
      <c r="B391" s="61" t="s">
        <v>271</v>
      </c>
      <c r="C391" s="60">
        <v>55167.592629999999</v>
      </c>
      <c r="E391" s="1">
        <f>(C391-C$7)/C$8</f>
        <v>7779.9994940670877</v>
      </c>
      <c r="F391" s="1">
        <f>ROUND(2*E391,0)/2</f>
        <v>7780</v>
      </c>
      <c r="G391" s="1">
        <f>C391-(C$7+C$8*F391)</f>
        <v>-1.101999994716607E-3</v>
      </c>
      <c r="O391" s="2">
        <f ca="1">+C$11+C$12*F391</f>
        <v>-1.0758040968862799E-3</v>
      </c>
      <c r="Q391" s="5">
        <f>C391-15018.5</f>
        <v>40149.092629999999</v>
      </c>
      <c r="U391" s="1">
        <f>G391</f>
        <v>-1.101999994716607E-3</v>
      </c>
    </row>
    <row r="392" spans="1:21" x14ac:dyDescent="0.2">
      <c r="A392" s="59" t="s">
        <v>1189</v>
      </c>
      <c r="B392" s="61" t="s">
        <v>271</v>
      </c>
      <c r="C392" s="60">
        <v>55169.770940000002</v>
      </c>
      <c r="E392" s="1">
        <f>(C392-C$7)/C$8</f>
        <v>7780.9995655037146</v>
      </c>
      <c r="F392" s="1">
        <f>ROUND(2*E392,0)/2</f>
        <v>7781</v>
      </c>
      <c r="G392" s="1">
        <f>C392-(C$7+C$8*F392)</f>
        <v>-9.4639999588252977E-4</v>
      </c>
      <c r="O392" s="2">
        <f ca="1">+C$11+C$12*F392</f>
        <v>-1.0763000943102901E-3</v>
      </c>
      <c r="Q392" s="5">
        <f>C392-15018.5</f>
        <v>40151.270940000002</v>
      </c>
      <c r="U392" s="1">
        <f>G392</f>
        <v>-9.4639999588252977E-4</v>
      </c>
    </row>
    <row r="393" spans="1:21" x14ac:dyDescent="0.2">
      <c r="A393" s="59" t="s">
        <v>1189</v>
      </c>
      <c r="B393" s="61" t="s">
        <v>271</v>
      </c>
      <c r="C393" s="60">
        <v>55171.948880000004</v>
      </c>
      <c r="E393" s="1">
        <f>(C393-C$7)/C$8</f>
        <v>7781.9994670717588</v>
      </c>
      <c r="F393" s="1">
        <f>ROUND(2*E393,0)/2</f>
        <v>7782</v>
      </c>
      <c r="G393" s="1">
        <f>C393-(C$7+C$8*F393)</f>
        <v>-1.1607999986154027E-3</v>
      </c>
      <c r="O393" s="2">
        <f ca="1">+C$11+C$12*F393</f>
        <v>-1.0767960917343008E-3</v>
      </c>
      <c r="Q393" s="5">
        <f>C393-15018.5</f>
        <v>40153.448880000004</v>
      </c>
      <c r="U393" s="1">
        <f>G393</f>
        <v>-1.1607999986154027E-3</v>
      </c>
    </row>
    <row r="394" spans="1:21" x14ac:dyDescent="0.2">
      <c r="A394" s="59" t="s">
        <v>1189</v>
      </c>
      <c r="B394" s="61" t="s">
        <v>271</v>
      </c>
      <c r="C394" s="60">
        <v>55174.127050000003</v>
      </c>
      <c r="E394" s="1">
        <f>(C394-C$7)/C$8</f>
        <v>7782.9994742337849</v>
      </c>
      <c r="F394" s="1">
        <f>ROUND(2*E394,0)/2</f>
        <v>7783</v>
      </c>
      <c r="G394" s="1">
        <f>C394-(C$7+C$8*F394)</f>
        <v>-1.145199996244628E-3</v>
      </c>
      <c r="O394" s="2">
        <f ca="1">+C$11+C$12*F394</f>
        <v>-1.077292089158311E-3</v>
      </c>
      <c r="Q394" s="5">
        <f>C394-15018.5</f>
        <v>40155.627050000003</v>
      </c>
      <c r="U394" s="1">
        <f>G394</f>
        <v>-1.145199996244628E-3</v>
      </c>
    </row>
    <row r="395" spans="1:21" x14ac:dyDescent="0.2">
      <c r="A395" s="59" t="s">
        <v>1189</v>
      </c>
      <c r="B395" s="61" t="s">
        <v>271</v>
      </c>
      <c r="C395" s="60">
        <v>55176.305229999998</v>
      </c>
      <c r="E395" s="1">
        <f>(C395-C$7)/C$8</f>
        <v>7783.9994859868521</v>
      </c>
      <c r="F395" s="1">
        <f>ROUND(2*E395,0)/2</f>
        <v>7784</v>
      </c>
      <c r="G395" s="1">
        <f>C395-(C$7+C$8*F395)</f>
        <v>-1.1195999977644533E-3</v>
      </c>
      <c r="O395" s="2">
        <f ca="1">+C$11+C$12*F395</f>
        <v>-1.0777880865823213E-3</v>
      </c>
      <c r="Q395" s="5">
        <f>C395-15018.5</f>
        <v>40157.805229999998</v>
      </c>
      <c r="U395" s="1">
        <f>G395</f>
        <v>-1.1195999977644533E-3</v>
      </c>
    </row>
    <row r="396" spans="1:21" x14ac:dyDescent="0.2">
      <c r="A396" s="59" t="s">
        <v>1189</v>
      </c>
      <c r="B396" s="61" t="s">
        <v>271</v>
      </c>
      <c r="C396" s="60">
        <v>55178.483399999997</v>
      </c>
      <c r="E396" s="1">
        <f>(C396-C$7)/C$8</f>
        <v>7784.9994931488791</v>
      </c>
      <c r="F396" s="1">
        <f>ROUND(2*E396,0)/2</f>
        <v>7785</v>
      </c>
      <c r="G396" s="1">
        <f>C396-(C$7+C$8*F396)</f>
        <v>-1.1039999953936785E-3</v>
      </c>
      <c r="O396" s="2">
        <f ca="1">+C$11+C$12*F396</f>
        <v>-1.0782840840063315E-3</v>
      </c>
      <c r="Q396" s="5">
        <f>C396-15018.5</f>
        <v>40159.983399999997</v>
      </c>
      <c r="U396" s="1">
        <f>G396</f>
        <v>-1.1039999953936785E-3</v>
      </c>
    </row>
    <row r="397" spans="1:21" x14ac:dyDescent="0.2">
      <c r="A397" s="59" t="s">
        <v>1189</v>
      </c>
      <c r="B397" s="61" t="s">
        <v>271</v>
      </c>
      <c r="C397" s="60">
        <v>55180.661639999998</v>
      </c>
      <c r="E397" s="1">
        <f>(C397-C$7)/C$8</f>
        <v>7785.9995324482052</v>
      </c>
      <c r="F397" s="1">
        <f>ROUND(2*E397,0)/2</f>
        <v>7786</v>
      </c>
      <c r="G397" s="1">
        <f>C397-(C$7+C$8*F397)</f>
        <v>-1.0183999984292313E-3</v>
      </c>
      <c r="O397" s="2">
        <f ca="1">+C$11+C$12*F397</f>
        <v>-1.0787800814303422E-3</v>
      </c>
      <c r="Q397" s="5">
        <f>C397-15018.5</f>
        <v>40162.161639999998</v>
      </c>
      <c r="U397" s="1">
        <f>G397</f>
        <v>-1.0183999984292313E-3</v>
      </c>
    </row>
    <row r="398" spans="1:21" x14ac:dyDescent="0.2">
      <c r="A398" s="59" t="s">
        <v>1189</v>
      </c>
      <c r="B398" s="61" t="s">
        <v>271</v>
      </c>
      <c r="C398" s="60">
        <v>55187.19601</v>
      </c>
      <c r="E398" s="1">
        <f>(C398-C$7)/C$8</f>
        <v>7788.9994896596872</v>
      </c>
      <c r="F398" s="1">
        <f>ROUND(2*E398,0)/2</f>
        <v>7789</v>
      </c>
      <c r="G398" s="1">
        <f>C398-(C$7+C$8*F398)</f>
        <v>-1.1115999950561672E-3</v>
      </c>
      <c r="O398" s="2">
        <f ca="1">+C$11+C$12*F398</f>
        <v>-1.0802680737023729E-3</v>
      </c>
      <c r="Q398" s="5">
        <f>C398-15018.5</f>
        <v>40168.69601</v>
      </c>
      <c r="U398" s="1">
        <f>G398</f>
        <v>-1.1115999950561672E-3</v>
      </c>
    </row>
    <row r="399" spans="1:21" x14ac:dyDescent="0.2">
      <c r="A399" s="59" t="s">
        <v>1189</v>
      </c>
      <c r="B399" s="61" t="s">
        <v>271</v>
      </c>
      <c r="C399" s="60">
        <v>55189.374219999998</v>
      </c>
      <c r="E399" s="1">
        <f>(C399-C$7)/C$8</f>
        <v>7789.9995151858839</v>
      </c>
      <c r="F399" s="1">
        <f>ROUND(2*E399,0)/2</f>
        <v>7790</v>
      </c>
      <c r="G399" s="1">
        <f>C399-(C$7+C$8*F399)</f>
        <v>-1.0560000009718351E-3</v>
      </c>
      <c r="O399" s="2">
        <f ca="1">+C$11+C$12*F399</f>
        <v>-1.0807640711263835E-3</v>
      </c>
      <c r="Q399" s="5">
        <f>C399-15018.5</f>
        <v>40170.874219999998</v>
      </c>
      <c r="U399" s="1">
        <f>G399</f>
        <v>-1.0560000009718351E-3</v>
      </c>
    </row>
    <row r="400" spans="1:21" x14ac:dyDescent="0.2">
      <c r="A400" s="59" t="s">
        <v>1189</v>
      </c>
      <c r="B400" s="61" t="s">
        <v>271</v>
      </c>
      <c r="C400" s="60">
        <v>55191.552380000001</v>
      </c>
      <c r="E400" s="1">
        <f>(C400-C$7)/C$8</f>
        <v>7790.9995177568699</v>
      </c>
      <c r="F400" s="1">
        <f>ROUND(2*E400,0)/2</f>
        <v>7791</v>
      </c>
      <c r="G400" s="1">
        <f>C400-(C$7+C$8*F400)</f>
        <v>-1.0503999947104603E-3</v>
      </c>
      <c r="O400" s="2">
        <f ca="1">+C$11+C$12*F400</f>
        <v>-1.0812600685503938E-3</v>
      </c>
      <c r="Q400" s="5">
        <f>C400-15018.5</f>
        <v>40173.052380000001</v>
      </c>
      <c r="U400" s="1">
        <f>G400</f>
        <v>-1.0503999947104603E-3</v>
      </c>
    </row>
    <row r="401" spans="1:21" x14ac:dyDescent="0.2">
      <c r="A401" s="59" t="s">
        <v>1189</v>
      </c>
      <c r="B401" s="61" t="s">
        <v>271</v>
      </c>
      <c r="C401" s="60">
        <v>55193.730470000002</v>
      </c>
      <c r="E401" s="1">
        <f>(C401-C$7)/C$8</f>
        <v>7791.999488190555</v>
      </c>
      <c r="F401" s="1">
        <f>ROUND(2*E401,0)/2</f>
        <v>7792</v>
      </c>
      <c r="G401" s="1">
        <f>C401-(C$7+C$8*F401)</f>
        <v>-1.1147999975946732E-3</v>
      </c>
      <c r="O401" s="2">
        <f ca="1">+C$11+C$12*F401</f>
        <v>-1.081756065974404E-3</v>
      </c>
      <c r="Q401" s="5">
        <f>C401-15018.5</f>
        <v>40175.230470000002</v>
      </c>
      <c r="U401" s="1">
        <f>G401</f>
        <v>-1.1147999975946732E-3</v>
      </c>
    </row>
    <row r="402" spans="1:21" x14ac:dyDescent="0.2">
      <c r="A402" s="59" t="s">
        <v>1189</v>
      </c>
      <c r="B402" s="61" t="s">
        <v>271</v>
      </c>
      <c r="C402" s="60">
        <v>55195.90868</v>
      </c>
      <c r="E402" s="1">
        <f>(C402-C$7)/C$8</f>
        <v>7792.9995137167516</v>
      </c>
      <c r="F402" s="1">
        <f>ROUND(2*E402,0)/2</f>
        <v>7793</v>
      </c>
      <c r="G402" s="1">
        <f>C402-(C$7+C$8*F402)</f>
        <v>-1.0591999962343834E-3</v>
      </c>
      <c r="O402" s="2">
        <f ca="1">+C$11+C$12*F402</f>
        <v>-1.0822520633984142E-3</v>
      </c>
      <c r="Q402" s="5">
        <f>C402-15018.5</f>
        <v>40177.40868</v>
      </c>
      <c r="U402" s="1">
        <f>G402</f>
        <v>-1.0591999962343834E-3</v>
      </c>
    </row>
    <row r="403" spans="1:21" x14ac:dyDescent="0.2">
      <c r="A403" s="59" t="s">
        <v>1189</v>
      </c>
      <c r="B403" s="61" t="s">
        <v>271</v>
      </c>
      <c r="C403" s="60">
        <v>55198.086869999999</v>
      </c>
      <c r="E403" s="1">
        <f>(C403-C$7)/C$8</f>
        <v>7793.9995300608634</v>
      </c>
      <c r="F403" s="1">
        <f>ROUND(2*E403,0)/2</f>
        <v>7794</v>
      </c>
      <c r="G403" s="1">
        <f>C403-(C$7+C$8*F403)</f>
        <v>-1.0235999943688512E-3</v>
      </c>
      <c r="O403" s="2">
        <f ca="1">+C$11+C$12*F403</f>
        <v>-1.0827480608224249E-3</v>
      </c>
      <c r="Q403" s="5">
        <f>C403-15018.5</f>
        <v>40179.586869999999</v>
      </c>
      <c r="U403" s="1">
        <f>G403</f>
        <v>-1.0235999943688512E-3</v>
      </c>
    </row>
    <row r="404" spans="1:21" x14ac:dyDescent="0.2">
      <c r="A404" s="59" t="s">
        <v>1189</v>
      </c>
      <c r="B404" s="61" t="s">
        <v>271</v>
      </c>
      <c r="C404" s="60">
        <v>55200.265019999999</v>
      </c>
      <c r="E404" s="1">
        <f>(C404-C$7)/C$8</f>
        <v>7794.9995280408048</v>
      </c>
      <c r="F404" s="1">
        <f>ROUND(2*E404,0)/2</f>
        <v>7795</v>
      </c>
      <c r="G404" s="1">
        <f>C404-(C$7+C$8*F404)</f>
        <v>-1.0279999987687916E-3</v>
      </c>
      <c r="O404" s="2">
        <f ca="1">+C$11+C$12*F404</f>
        <v>-1.0832440582464352E-3</v>
      </c>
      <c r="Q404" s="5">
        <f>C404-15018.5</f>
        <v>40181.765019999999</v>
      </c>
      <c r="U404" s="1">
        <f>G404</f>
        <v>-1.0279999987687916E-3</v>
      </c>
    </row>
    <row r="405" spans="1:21" x14ac:dyDescent="0.2">
      <c r="A405" s="59" t="s">
        <v>1189</v>
      </c>
      <c r="B405" s="61" t="s">
        <v>271</v>
      </c>
      <c r="C405" s="60">
        <v>55202.443169999999</v>
      </c>
      <c r="E405" s="1">
        <f>(C405-C$7)/C$8</f>
        <v>7795.9995260207452</v>
      </c>
      <c r="F405" s="1">
        <f>ROUND(2*E405,0)/2</f>
        <v>7796</v>
      </c>
      <c r="G405" s="1">
        <f>C405-(C$7+C$8*F405)</f>
        <v>-1.0324000031687319E-3</v>
      </c>
      <c r="O405" s="2">
        <f ca="1">+C$11+C$12*F405</f>
        <v>-1.0837400556704454E-3</v>
      </c>
      <c r="Q405" s="5">
        <f>C405-15018.5</f>
        <v>40183.943169999999</v>
      </c>
      <c r="U405" s="1">
        <f>G405</f>
        <v>-1.0324000031687319E-3</v>
      </c>
    </row>
    <row r="406" spans="1:21" x14ac:dyDescent="0.2">
      <c r="A406" s="59" t="s">
        <v>1189</v>
      </c>
      <c r="B406" s="61" t="s">
        <v>271</v>
      </c>
      <c r="C406" s="60">
        <v>55204.621330000002</v>
      </c>
      <c r="E406" s="1">
        <f>(C406-C$7)/C$8</f>
        <v>7796.9995285917312</v>
      </c>
      <c r="F406" s="1">
        <f>ROUND(2*E406,0)/2</f>
        <v>7797</v>
      </c>
      <c r="G406" s="1">
        <f>C406-(C$7+C$8*F406)</f>
        <v>-1.0267999969073571E-3</v>
      </c>
      <c r="O406" s="2">
        <f ca="1">+C$11+C$12*F406</f>
        <v>-1.0842360530944556E-3</v>
      </c>
      <c r="Q406" s="5">
        <f>C406-15018.5</f>
        <v>40186.121330000002</v>
      </c>
      <c r="U406" s="1">
        <f>G406</f>
        <v>-1.0267999969073571E-3</v>
      </c>
    </row>
    <row r="407" spans="1:21" x14ac:dyDescent="0.2">
      <c r="A407" s="59" t="s">
        <v>1189</v>
      </c>
      <c r="B407" s="61" t="s">
        <v>271</v>
      </c>
      <c r="C407" s="60">
        <v>55206.799469999998</v>
      </c>
      <c r="E407" s="1">
        <f>(C407-C$7)/C$8</f>
        <v>7797.9995219806278</v>
      </c>
      <c r="F407" s="1">
        <f>ROUND(2*E407,0)/2</f>
        <v>7798</v>
      </c>
      <c r="G407" s="1">
        <f>C407-(C$7+C$8*F407)</f>
        <v>-1.0411999974166974E-3</v>
      </c>
      <c r="O407" s="2">
        <f ca="1">+C$11+C$12*F407</f>
        <v>-1.0847320505184663E-3</v>
      </c>
      <c r="Q407" s="5">
        <f>C407-15018.5</f>
        <v>40188.299469999998</v>
      </c>
      <c r="U407" s="1">
        <f>G407</f>
        <v>-1.0411999974166974E-3</v>
      </c>
    </row>
    <row r="408" spans="1:21" x14ac:dyDescent="0.2">
      <c r="A408" s="59" t="s">
        <v>1189</v>
      </c>
      <c r="B408" s="61" t="s">
        <v>271</v>
      </c>
      <c r="C408" s="60">
        <v>55208.97767</v>
      </c>
      <c r="E408" s="1">
        <f>(C408-C$7)/C$8</f>
        <v>7798.9995429157834</v>
      </c>
      <c r="F408" s="1">
        <f>ROUND(2*E408,0)/2</f>
        <v>7799</v>
      </c>
      <c r="G408" s="1">
        <f>C408-(C$7+C$8*F408)</f>
        <v>-9.9559999216580763E-4</v>
      </c>
      <c r="O408" s="2">
        <f ca="1">+C$11+C$12*F408</f>
        <v>-1.0852280479424765E-3</v>
      </c>
      <c r="Q408" s="5">
        <f>C408-15018.5</f>
        <v>40190.47767</v>
      </c>
      <c r="U408" s="1">
        <f>G408</f>
        <v>-9.9559999216580763E-4</v>
      </c>
    </row>
    <row r="409" spans="1:21" x14ac:dyDescent="0.2">
      <c r="A409" s="59" t="s">
        <v>1189</v>
      </c>
      <c r="B409" s="61" t="s">
        <v>271</v>
      </c>
      <c r="C409" s="60">
        <v>55211.155769999998</v>
      </c>
      <c r="E409" s="1">
        <f>(C409-C$7)/C$8</f>
        <v>7799.9995179405096</v>
      </c>
      <c r="F409" s="1">
        <f>ROUND(2*E409,0)/2</f>
        <v>7800</v>
      </c>
      <c r="G409" s="1">
        <f>C409-(C$7+C$8*F409)</f>
        <v>-1.0499999989406206E-3</v>
      </c>
      <c r="O409" s="2">
        <f ca="1">+C$11+C$12*F409</f>
        <v>-1.0857240453664868E-3</v>
      </c>
      <c r="Q409" s="5">
        <f>C409-15018.5</f>
        <v>40192.655769999998</v>
      </c>
      <c r="U409" s="1">
        <f>G409</f>
        <v>-1.0499999989406206E-3</v>
      </c>
    </row>
    <row r="410" spans="1:21" x14ac:dyDescent="0.2">
      <c r="A410" s="59" t="s">
        <v>1189</v>
      </c>
      <c r="B410" s="61" t="s">
        <v>271</v>
      </c>
      <c r="C410" s="60">
        <v>55213.333899999998</v>
      </c>
      <c r="E410" s="1">
        <f>(C410-C$7)/C$8</f>
        <v>7800.9995067383652</v>
      </c>
      <c r="F410" s="1">
        <f>ROUND(2*E410,0)/2</f>
        <v>7801</v>
      </c>
      <c r="G410" s="1">
        <f>C410-(C$7+C$8*F410)</f>
        <v>-1.0744000028353184E-3</v>
      </c>
      <c r="O410" s="2">
        <f ca="1">+C$11+C$12*F410</f>
        <v>-1.086220042790497E-3</v>
      </c>
      <c r="Q410" s="5">
        <f>C410-15018.5</f>
        <v>40194.833899999998</v>
      </c>
      <c r="U410" s="1">
        <f>G410</f>
        <v>-1.0744000028353184E-3</v>
      </c>
    </row>
    <row r="411" spans="1:21" x14ac:dyDescent="0.2">
      <c r="A411" s="59" t="s">
        <v>1189</v>
      </c>
      <c r="B411" s="61" t="s">
        <v>271</v>
      </c>
      <c r="C411" s="60">
        <v>55215.512000000002</v>
      </c>
      <c r="E411" s="1">
        <f>(C411-C$7)/C$8</f>
        <v>7801.999481763095</v>
      </c>
      <c r="F411" s="1">
        <f>ROUND(2*E411,0)/2</f>
        <v>7802</v>
      </c>
      <c r="G411" s="1">
        <f>C411-(C$7+C$8*F411)</f>
        <v>-1.1287999950582162E-3</v>
      </c>
      <c r="O411" s="2">
        <f ca="1">+C$11+C$12*F411</f>
        <v>-1.0867160402145077E-3</v>
      </c>
      <c r="Q411" s="5">
        <f>C411-15018.5</f>
        <v>40197.012000000002</v>
      </c>
      <c r="U411" s="1">
        <f>G411</f>
        <v>-1.1287999950582162E-3</v>
      </c>
    </row>
    <row r="412" spans="1:21" x14ac:dyDescent="0.2">
      <c r="A412" s="59" t="s">
        <v>1189</v>
      </c>
      <c r="B412" s="61" t="s">
        <v>271</v>
      </c>
      <c r="C412" s="60">
        <v>55217.690130000003</v>
      </c>
      <c r="E412" s="1">
        <f>(C412-C$7)/C$8</f>
        <v>7802.9994705609506</v>
      </c>
      <c r="F412" s="1">
        <f>ROUND(2*E412,0)/2</f>
        <v>7803</v>
      </c>
      <c r="G412" s="1">
        <f>C412-(C$7+C$8*F412)</f>
        <v>-1.1531999916769564E-3</v>
      </c>
      <c r="O412" s="2">
        <f ca="1">+C$11+C$12*F412</f>
        <v>-1.0872120376385179E-3</v>
      </c>
      <c r="Q412" s="5">
        <f>C412-15018.5</f>
        <v>40199.190130000003</v>
      </c>
      <c r="U412" s="1">
        <f>G412</f>
        <v>-1.1531999916769564E-3</v>
      </c>
    </row>
    <row r="413" spans="1:21" x14ac:dyDescent="0.2">
      <c r="A413" s="59" t="s">
        <v>1189</v>
      </c>
      <c r="B413" s="61" t="s">
        <v>271</v>
      </c>
      <c r="C413" s="60">
        <v>55219.868289999999</v>
      </c>
      <c r="E413" s="1">
        <f>(C413-C$7)/C$8</f>
        <v>7803.999473131933</v>
      </c>
      <c r="F413" s="1">
        <f>ROUND(2*E413,0)/2</f>
        <v>7804</v>
      </c>
      <c r="G413" s="1">
        <f>C413-(C$7+C$8*F413)</f>
        <v>-1.1475999999674968E-3</v>
      </c>
      <c r="O413" s="2">
        <f ca="1">+C$11+C$12*F413</f>
        <v>-1.0877080350625281E-3</v>
      </c>
      <c r="Q413" s="5">
        <f>C413-15018.5</f>
        <v>40201.368289999999</v>
      </c>
      <c r="U413" s="1">
        <f>G413</f>
        <v>-1.1475999999674968E-3</v>
      </c>
    </row>
    <row r="414" spans="1:21" x14ac:dyDescent="0.2">
      <c r="A414" s="59" t="s">
        <v>1189</v>
      </c>
      <c r="B414" s="61" t="s">
        <v>271</v>
      </c>
      <c r="C414" s="60">
        <v>55222.046419999999</v>
      </c>
      <c r="E414" s="1">
        <f>(C414-C$7)/C$8</f>
        <v>7804.9994619297886</v>
      </c>
      <c r="F414" s="1">
        <f>ROUND(2*E414,0)/2</f>
        <v>7805</v>
      </c>
      <c r="G414" s="1">
        <f>C414-(C$7+C$8*F414)</f>
        <v>-1.1720000038621947E-3</v>
      </c>
      <c r="O414" s="2">
        <f ca="1">+C$11+C$12*F414</f>
        <v>-1.0882040324865384E-3</v>
      </c>
      <c r="Q414" s="5">
        <f>C414-15018.5</f>
        <v>40203.546419999999</v>
      </c>
      <c r="U414" s="1">
        <f>G414</f>
        <v>-1.1720000038621947E-3</v>
      </c>
    </row>
    <row r="415" spans="1:21" x14ac:dyDescent="0.2">
      <c r="A415" s="59" t="s">
        <v>1189</v>
      </c>
      <c r="B415" s="61" t="s">
        <v>271</v>
      </c>
      <c r="C415" s="60">
        <v>55224.224589999998</v>
      </c>
      <c r="E415" s="1">
        <f>(C415-C$7)/C$8</f>
        <v>7805.9994690918147</v>
      </c>
      <c r="F415" s="1">
        <f>ROUND(2*E415,0)/2</f>
        <v>7806</v>
      </c>
      <c r="G415" s="1">
        <f>C415-(C$7+C$8*F415)</f>
        <v>-1.15640000149142E-3</v>
      </c>
      <c r="O415" s="2">
        <f ca="1">+C$11+C$12*F415</f>
        <v>-1.088700029910549E-3</v>
      </c>
      <c r="Q415" s="5">
        <f>C415-15018.5</f>
        <v>40205.724589999998</v>
      </c>
      <c r="U415" s="1">
        <f>G415</f>
        <v>-1.15640000149142E-3</v>
      </c>
    </row>
    <row r="416" spans="1:21" x14ac:dyDescent="0.2">
      <c r="A416" s="59" t="s">
        <v>1189</v>
      </c>
      <c r="B416" s="61" t="s">
        <v>271</v>
      </c>
      <c r="C416" s="60">
        <v>55228.580900000001</v>
      </c>
      <c r="E416" s="1">
        <f>(C416-C$7)/C$8</f>
        <v>7807.9994696427411</v>
      </c>
      <c r="F416" s="1">
        <f>ROUND(2*E416,0)/2</f>
        <v>7808</v>
      </c>
      <c r="G416" s="1">
        <f>C416-(C$7+C$8*F416)</f>
        <v>-1.1551999923540279E-3</v>
      </c>
      <c r="O416" s="2">
        <f ca="1">+C$11+C$12*F416</f>
        <v>-1.0896920247585695E-3</v>
      </c>
      <c r="Q416" s="5">
        <f>C416-15018.5</f>
        <v>40210.080900000001</v>
      </c>
      <c r="U416" s="1">
        <f>G416</f>
        <v>-1.1551999923540279E-3</v>
      </c>
    </row>
    <row r="417" spans="1:21" x14ac:dyDescent="0.2">
      <c r="A417" s="59" t="s">
        <v>1189</v>
      </c>
      <c r="B417" s="61" t="s">
        <v>271</v>
      </c>
      <c r="C417" s="60">
        <v>55235.115400000002</v>
      </c>
      <c r="E417" s="1">
        <f>(C417-C$7)/C$8</f>
        <v>7810.9994865377794</v>
      </c>
      <c r="F417" s="1">
        <f>ROUND(2*E417,0)/2</f>
        <v>7811</v>
      </c>
      <c r="G417" s="1">
        <f>C417-(C$7+C$8*F417)</f>
        <v>-1.1183999959030189E-3</v>
      </c>
      <c r="O417" s="2">
        <f ca="1">+C$11+C$12*F417</f>
        <v>-1.0911800170306006E-3</v>
      </c>
      <c r="Q417" s="5">
        <f>C417-15018.5</f>
        <v>40216.615400000002</v>
      </c>
      <c r="U417" s="1">
        <f>G417</f>
        <v>-1.1183999959030189E-3</v>
      </c>
    </row>
    <row r="418" spans="1:21" x14ac:dyDescent="0.2">
      <c r="A418" s="59" t="s">
        <v>1189</v>
      </c>
      <c r="B418" s="61" t="s">
        <v>271</v>
      </c>
      <c r="C418" s="60">
        <v>55237.293559999998</v>
      </c>
      <c r="E418" s="1">
        <f>(C418-C$7)/C$8</f>
        <v>7811.9994891087617</v>
      </c>
      <c r="F418" s="1">
        <f>ROUND(2*E418,0)/2</f>
        <v>7812</v>
      </c>
      <c r="G418" s="1">
        <f>C418-(C$7+C$8*F418)</f>
        <v>-1.1127999969176017E-3</v>
      </c>
      <c r="O418" s="2">
        <f ca="1">+C$11+C$12*F418</f>
        <v>-1.0916760144546109E-3</v>
      </c>
      <c r="Q418" s="5">
        <f>C418-15018.5</f>
        <v>40218.793559999998</v>
      </c>
      <c r="U418" s="1">
        <f>G418</f>
        <v>-1.1127999969176017E-3</v>
      </c>
    </row>
    <row r="419" spans="1:21" x14ac:dyDescent="0.2">
      <c r="A419" s="59" t="s">
        <v>1189</v>
      </c>
      <c r="B419" s="61" t="s">
        <v>271</v>
      </c>
      <c r="C419" s="60">
        <v>55239.471740000001</v>
      </c>
      <c r="E419" s="1">
        <f>(C419-C$7)/C$8</f>
        <v>7812.9995008618325</v>
      </c>
      <c r="F419" s="1">
        <f>ROUND(2*E419,0)/2</f>
        <v>7813</v>
      </c>
      <c r="G419" s="1">
        <f>C419-(C$7+C$8*F419)</f>
        <v>-1.0871999911614694E-3</v>
      </c>
      <c r="O419" s="2">
        <f ca="1">+C$11+C$12*F419</f>
        <v>-1.0921720118786211E-3</v>
      </c>
      <c r="Q419" s="5">
        <f>C419-15018.5</f>
        <v>40220.971740000001</v>
      </c>
      <c r="U419" s="1">
        <f>G419</f>
        <v>-1.0871999911614694E-3</v>
      </c>
    </row>
    <row r="420" spans="1:21" x14ac:dyDescent="0.2">
      <c r="A420" s="59" t="s">
        <v>1189</v>
      </c>
      <c r="B420" s="61" t="s">
        <v>271</v>
      </c>
      <c r="C420" s="60">
        <v>55243.828009999997</v>
      </c>
      <c r="E420" s="1">
        <f>(C420-C$7)/C$8</f>
        <v>7814.9994830485848</v>
      </c>
      <c r="F420" s="1">
        <f>ROUND(2*E420,0)/2</f>
        <v>7815</v>
      </c>
      <c r="G420" s="1">
        <f>C420-(C$7+C$8*F420)</f>
        <v>-1.1260000028414652E-3</v>
      </c>
      <c r="O420" s="2">
        <f ca="1">+C$11+C$12*F420</f>
        <v>-1.093164006726642E-3</v>
      </c>
      <c r="Q420" s="5">
        <f>C420-15018.5</f>
        <v>40225.328009999997</v>
      </c>
      <c r="U420" s="1">
        <f>G420</f>
        <v>-1.1260000028414652E-3</v>
      </c>
    </row>
    <row r="421" spans="1:21" x14ac:dyDescent="0.2">
      <c r="A421" s="59" t="s">
        <v>1189</v>
      </c>
      <c r="B421" s="61" t="s">
        <v>271</v>
      </c>
      <c r="C421" s="60">
        <v>55246.00621</v>
      </c>
      <c r="E421" s="1">
        <f>(C421-C$7)/C$8</f>
        <v>7815.9995039837404</v>
      </c>
      <c r="F421" s="1">
        <f>ROUND(2*E421,0)/2</f>
        <v>7816</v>
      </c>
      <c r="G421" s="1">
        <f>C421-(C$7+C$8*F421)</f>
        <v>-1.0803999975905754E-3</v>
      </c>
      <c r="O421" s="2">
        <f ca="1">+C$11+C$12*F421</f>
        <v>-1.0936600041506522E-3</v>
      </c>
      <c r="Q421" s="5">
        <f>C421-15018.5</f>
        <v>40227.50621</v>
      </c>
      <c r="U421" s="1">
        <f>G421</f>
        <v>-1.0803999975905754E-3</v>
      </c>
    </row>
    <row r="422" spans="1:21" x14ac:dyDescent="0.2">
      <c r="A422" s="59" t="s">
        <v>1189</v>
      </c>
      <c r="B422" s="61" t="s">
        <v>271</v>
      </c>
      <c r="C422" s="60">
        <v>55248.184390000002</v>
      </c>
      <c r="E422" s="1">
        <f>(C422-C$7)/C$8</f>
        <v>7816.9995157368112</v>
      </c>
      <c r="F422" s="1">
        <f>ROUND(2*E422,0)/2</f>
        <v>7817</v>
      </c>
      <c r="G422" s="1">
        <f>C422-(C$7+C$8*F422)</f>
        <v>-1.0547999918344431E-3</v>
      </c>
      <c r="O422" s="2">
        <f ca="1">+C$11+C$12*F422</f>
        <v>-1.0941560015746625E-3</v>
      </c>
      <c r="Q422" s="5">
        <f>C422-15018.5</f>
        <v>40229.684390000002</v>
      </c>
      <c r="U422" s="1">
        <f>G422</f>
        <v>-1.0547999918344431E-3</v>
      </c>
    </row>
    <row r="423" spans="1:21" x14ac:dyDescent="0.2">
      <c r="A423" s="59" t="s">
        <v>1189</v>
      </c>
      <c r="B423" s="61" t="s">
        <v>271</v>
      </c>
      <c r="C423" s="60">
        <v>55250.36247</v>
      </c>
      <c r="E423" s="1">
        <f>(C423-C$7)/C$8</f>
        <v>7817.9994815794525</v>
      </c>
      <c r="F423" s="1">
        <f>ROUND(2*E423,0)/2</f>
        <v>7818</v>
      </c>
      <c r="G423" s="1">
        <f>C423-(C$7+C$8*F423)</f>
        <v>-1.1291999981040135E-3</v>
      </c>
      <c r="O423" s="2">
        <f ca="1">+C$11+C$12*F423</f>
        <v>-1.0946519989986732E-3</v>
      </c>
      <c r="Q423" s="5">
        <f>C423-15018.5</f>
        <v>40231.86247</v>
      </c>
      <c r="U423" s="1">
        <f>G423</f>
        <v>-1.1291999981040135E-3</v>
      </c>
    </row>
    <row r="424" spans="1:21" x14ac:dyDescent="0.2">
      <c r="A424" s="59" t="s">
        <v>1189</v>
      </c>
      <c r="B424" s="61" t="s">
        <v>271</v>
      </c>
      <c r="C424" s="60">
        <v>55252.540609999996</v>
      </c>
      <c r="E424" s="1">
        <f>(C424-C$7)/C$8</f>
        <v>7818.9994749683492</v>
      </c>
      <c r="F424" s="1">
        <f>ROUND(2*E424,0)/2</f>
        <v>7819</v>
      </c>
      <c r="G424" s="1">
        <f>C424-(C$7+C$8*F424)</f>
        <v>-1.1436000058893114E-3</v>
      </c>
      <c r="O424" s="2">
        <f ca="1">+C$11+C$12*F424</f>
        <v>-1.0951479964226834E-3</v>
      </c>
      <c r="Q424" s="5">
        <f>C424-15018.5</f>
        <v>40234.040609999996</v>
      </c>
      <c r="U424" s="1">
        <f>G424</f>
        <v>-1.1436000058893114E-3</v>
      </c>
    </row>
    <row r="425" spans="1:21" x14ac:dyDescent="0.2">
      <c r="A425" s="59" t="s">
        <v>1189</v>
      </c>
      <c r="B425" s="61" t="s">
        <v>271</v>
      </c>
      <c r="C425" s="60">
        <v>55254.718760000003</v>
      </c>
      <c r="E425" s="1">
        <f>(C425-C$7)/C$8</f>
        <v>7819.9994729482933</v>
      </c>
      <c r="F425" s="1">
        <f>ROUND(2*E425,0)/2</f>
        <v>7820</v>
      </c>
      <c r="G425" s="1">
        <f>C425-(C$7+C$8*F425)</f>
        <v>-1.1479999957373366E-3</v>
      </c>
      <c r="O425" s="2">
        <f ca="1">+C$11+C$12*F425</f>
        <v>-1.0956439938466936E-3</v>
      </c>
      <c r="Q425" s="5">
        <f>C425-15018.5</f>
        <v>40236.218760000003</v>
      </c>
      <c r="U425" s="1">
        <f>G425</f>
        <v>-1.1479999957373366E-3</v>
      </c>
    </row>
    <row r="426" spans="1:21" x14ac:dyDescent="0.2">
      <c r="A426" s="59" t="s">
        <v>1189</v>
      </c>
      <c r="B426" s="61" t="s">
        <v>271</v>
      </c>
      <c r="C426" s="60">
        <v>55256.896999999997</v>
      </c>
      <c r="E426" s="1">
        <f>(C426-C$7)/C$8</f>
        <v>7820.9995122476166</v>
      </c>
      <c r="F426" s="1">
        <f>ROUND(2*E426,0)/2</f>
        <v>7821</v>
      </c>
      <c r="G426" s="1">
        <f>C426-(C$7+C$8*F426)</f>
        <v>-1.0623999987728894E-3</v>
      </c>
      <c r="O426" s="2">
        <f ca="1">+C$11+C$12*F426</f>
        <v>-1.0961399912707039E-3</v>
      </c>
      <c r="Q426" s="5">
        <f>C426-15018.5</f>
        <v>40238.396999999997</v>
      </c>
      <c r="U426" s="1">
        <f>G426</f>
        <v>-1.0623999987728894E-3</v>
      </c>
    </row>
    <row r="427" spans="1:21" x14ac:dyDescent="0.2">
      <c r="A427" s="59" t="s">
        <v>1189</v>
      </c>
      <c r="B427" s="61" t="s">
        <v>271</v>
      </c>
      <c r="C427" s="60">
        <v>55259.075140000001</v>
      </c>
      <c r="E427" s="1">
        <f>(C427-C$7)/C$8</f>
        <v>7821.9995056365169</v>
      </c>
      <c r="F427" s="1">
        <f>ROUND(2*E427,0)/2</f>
        <v>7822</v>
      </c>
      <c r="G427" s="1">
        <f>C427-(C$7+C$8*F427)</f>
        <v>-1.0767999920062721E-3</v>
      </c>
      <c r="O427" s="2">
        <f ca="1">+C$11+C$12*F427</f>
        <v>-1.0966359886947145E-3</v>
      </c>
      <c r="Q427" s="5">
        <f>C427-15018.5</f>
        <v>40240.575140000001</v>
      </c>
      <c r="U427" s="1">
        <f>G427</f>
        <v>-1.0767999920062721E-3</v>
      </c>
    </row>
    <row r="428" spans="1:21" x14ac:dyDescent="0.2">
      <c r="A428" s="59" t="s">
        <v>1189</v>
      </c>
      <c r="B428" s="61" t="s">
        <v>271</v>
      </c>
      <c r="C428" s="60">
        <v>55261.253259999998</v>
      </c>
      <c r="E428" s="1">
        <f>(C428-C$7)/C$8</f>
        <v>7822.9994898433279</v>
      </c>
      <c r="F428" s="1">
        <f>ROUND(2*E428,0)/2</f>
        <v>7823</v>
      </c>
      <c r="G428" s="1">
        <f>C428-(C$7+C$8*F428)</f>
        <v>-1.1111999992863275E-3</v>
      </c>
      <c r="O428" s="2">
        <f ca="1">+C$11+C$12*F428</f>
        <v>-1.0971319861187248E-3</v>
      </c>
      <c r="Q428" s="5">
        <f>C428-15018.5</f>
        <v>40242.753259999998</v>
      </c>
      <c r="U428" s="1">
        <f>G428</f>
        <v>-1.1111999992863275E-3</v>
      </c>
    </row>
    <row r="429" spans="1:21" x14ac:dyDescent="0.2">
      <c r="A429" s="59" t="s">
        <v>1189</v>
      </c>
      <c r="B429" s="61" t="s">
        <v>271</v>
      </c>
      <c r="C429" s="60">
        <v>55263.431449999996</v>
      </c>
      <c r="E429" s="1">
        <f>(C429-C$7)/C$8</f>
        <v>7823.9995061874397</v>
      </c>
      <c r="F429" s="1">
        <f>ROUND(2*E429,0)/2</f>
        <v>7824</v>
      </c>
      <c r="G429" s="1">
        <f>C429-(C$7+C$8*F429)</f>
        <v>-1.0756000046967529E-3</v>
      </c>
      <c r="O429" s="2">
        <f ca="1">+C$11+C$12*F429</f>
        <v>-1.097627983542735E-3</v>
      </c>
      <c r="Q429" s="5">
        <f>C429-15018.5</f>
        <v>40244.931449999996</v>
      </c>
      <c r="U429" s="1">
        <f>G429</f>
        <v>-1.0756000046967529E-3</v>
      </c>
    </row>
    <row r="430" spans="1:21" x14ac:dyDescent="0.2">
      <c r="A430" s="59" t="s">
        <v>1189</v>
      </c>
      <c r="B430" s="61" t="s">
        <v>271</v>
      </c>
      <c r="C430" s="60">
        <v>55265.609579999997</v>
      </c>
      <c r="E430" s="1">
        <f>(C430-C$7)/C$8</f>
        <v>7824.9994949852953</v>
      </c>
      <c r="F430" s="1">
        <f>ROUND(2*E430,0)/2</f>
        <v>7825</v>
      </c>
      <c r="G430" s="1">
        <f>C430-(C$7+C$8*F430)</f>
        <v>-1.1000000013154931E-3</v>
      </c>
      <c r="O430" s="2">
        <f ca="1">+C$11+C$12*F430</f>
        <v>-1.0981239809667452E-3</v>
      </c>
      <c r="Q430" s="5">
        <f>C430-15018.5</f>
        <v>40247.109579999997</v>
      </c>
      <c r="U430" s="1">
        <f>G430</f>
        <v>-1.1000000013154931E-3</v>
      </c>
    </row>
    <row r="431" spans="1:21" x14ac:dyDescent="0.2">
      <c r="A431" s="59" t="s">
        <v>1189</v>
      </c>
      <c r="B431" s="61" t="s">
        <v>271</v>
      </c>
      <c r="C431" s="60">
        <v>55267.787709999997</v>
      </c>
      <c r="E431" s="1">
        <f>(C431-C$7)/C$8</f>
        <v>7825.9994837831509</v>
      </c>
      <c r="F431" s="1">
        <f>ROUND(2*E431,0)/2</f>
        <v>7826</v>
      </c>
      <c r="G431" s="1">
        <f>C431-(C$7+C$8*F431)</f>
        <v>-1.1243999979342334E-3</v>
      </c>
      <c r="O431" s="2">
        <f ca="1">+C$11+C$12*F431</f>
        <v>-1.0986199783907559E-3</v>
      </c>
      <c r="Q431" s="5">
        <f>C431-15018.5</f>
        <v>40249.287709999997</v>
      </c>
      <c r="U431" s="1">
        <f>G431</f>
        <v>-1.1243999979342334E-3</v>
      </c>
    </row>
    <row r="432" spans="1:21" x14ac:dyDescent="0.2">
      <c r="A432" s="59" t="s">
        <v>1189</v>
      </c>
      <c r="B432" s="61" t="s">
        <v>271</v>
      </c>
      <c r="C432" s="60">
        <v>55269.96587</v>
      </c>
      <c r="E432" s="1">
        <f>(C432-C$7)/C$8</f>
        <v>7826.9994863541369</v>
      </c>
      <c r="F432" s="1">
        <f>ROUND(2*E432,0)/2</f>
        <v>7827</v>
      </c>
      <c r="G432" s="1">
        <f>C432-(C$7+C$8*F432)</f>
        <v>-1.1187999989488162E-3</v>
      </c>
      <c r="O432" s="2">
        <f ca="1">+C$11+C$12*F432</f>
        <v>-1.0991159758147661E-3</v>
      </c>
      <c r="Q432" s="5">
        <f>C432-15018.5</f>
        <v>40251.46587</v>
      </c>
      <c r="U432" s="1">
        <f>G432</f>
        <v>-1.1187999989488162E-3</v>
      </c>
    </row>
    <row r="433" spans="1:21" x14ac:dyDescent="0.2">
      <c r="A433" s="59" t="s">
        <v>1189</v>
      </c>
      <c r="B433" s="61" t="s">
        <v>271</v>
      </c>
      <c r="C433" s="60">
        <v>55272.143980000001</v>
      </c>
      <c r="E433" s="1">
        <f>(C433-C$7)/C$8</f>
        <v>7827.9994659699069</v>
      </c>
      <c r="F433" s="1">
        <f>ROUND(2*E433,0)/2</f>
        <v>7828</v>
      </c>
      <c r="G433" s="1">
        <f>C433-(C$7+C$8*F433)</f>
        <v>-1.163199995062314E-3</v>
      </c>
      <c r="O433" s="2">
        <f ca="1">+C$11+C$12*F433</f>
        <v>-1.0996119732387764E-3</v>
      </c>
      <c r="Q433" s="5">
        <f>C433-15018.5</f>
        <v>40253.643980000001</v>
      </c>
      <c r="U433" s="1">
        <f>G433</f>
        <v>-1.163199995062314E-3</v>
      </c>
    </row>
    <row r="434" spans="1:21" x14ac:dyDescent="0.2">
      <c r="A434" s="59" t="s">
        <v>1189</v>
      </c>
      <c r="B434" s="61" t="s">
        <v>271</v>
      </c>
      <c r="C434" s="60">
        <v>55274.322079999998</v>
      </c>
      <c r="E434" s="1">
        <f>(C434-C$7)/C$8</f>
        <v>7828.999440994633</v>
      </c>
      <c r="F434" s="1">
        <f>ROUND(2*E434,0)/2</f>
        <v>7829</v>
      </c>
      <c r="G434" s="1">
        <f>C434-(C$7+C$8*F434)</f>
        <v>-1.2176000018371269E-3</v>
      </c>
      <c r="O434" s="2">
        <f ca="1">+C$11+C$12*F434</f>
        <v>-1.1001079706627866E-3</v>
      </c>
      <c r="Q434" s="5">
        <f>C434-15018.5</f>
        <v>40255.822079999998</v>
      </c>
      <c r="U434" s="1">
        <f>G434</f>
        <v>-1.2176000018371269E-3</v>
      </c>
    </row>
    <row r="435" spans="1:21" x14ac:dyDescent="0.2">
      <c r="A435" s="59" t="s">
        <v>1189</v>
      </c>
      <c r="B435" s="61" t="s">
        <v>271</v>
      </c>
      <c r="C435" s="60">
        <v>55278.678359999998</v>
      </c>
      <c r="E435" s="1">
        <f>(C435-C$7)/C$8</f>
        <v>7830.99942777243</v>
      </c>
      <c r="F435" s="1">
        <f>ROUND(2*E435,0)/2</f>
        <v>7831</v>
      </c>
      <c r="G435" s="1">
        <f>C435-(C$7+C$8*F435)</f>
        <v>-1.2463999955798499E-3</v>
      </c>
      <c r="O435" s="2">
        <f ca="1">+C$11+C$12*F435</f>
        <v>-1.1010999655108075E-3</v>
      </c>
      <c r="Q435" s="5">
        <f>C435-15018.5</f>
        <v>40260.178359999998</v>
      </c>
      <c r="U435" s="1">
        <f>G435</f>
        <v>-1.2463999955798499E-3</v>
      </c>
    </row>
    <row r="436" spans="1:21" x14ac:dyDescent="0.2">
      <c r="A436" s="59" t="s">
        <v>1189</v>
      </c>
      <c r="B436" s="61" t="s">
        <v>271</v>
      </c>
      <c r="C436" s="60">
        <v>55280.856500000002</v>
      </c>
      <c r="E436" s="1">
        <f>(C436-C$7)/C$8</f>
        <v>7831.9994211613302</v>
      </c>
      <c r="F436" s="1">
        <f>ROUND(2*E436,0)/2</f>
        <v>7832</v>
      </c>
      <c r="G436" s="1">
        <f>C436-(C$7+C$8*F436)</f>
        <v>-1.2607999960891902E-3</v>
      </c>
      <c r="O436" s="2">
        <f ca="1">+C$11+C$12*F436</f>
        <v>-1.1015959629348177E-3</v>
      </c>
      <c r="Q436" s="5">
        <f>C436-15018.5</f>
        <v>40262.356500000002</v>
      </c>
      <c r="U436" s="1">
        <f>G436</f>
        <v>-1.2607999960891902E-3</v>
      </c>
    </row>
    <row r="437" spans="1:21" x14ac:dyDescent="0.2">
      <c r="A437" s="59" t="s">
        <v>1189</v>
      </c>
      <c r="B437" s="61" t="s">
        <v>271</v>
      </c>
      <c r="C437" s="60">
        <v>55283.034650000001</v>
      </c>
      <c r="E437" s="1">
        <f>(C437-C$7)/C$8</f>
        <v>7832.9994191412716</v>
      </c>
      <c r="F437" s="1">
        <f>ROUND(2*E437,0)/2</f>
        <v>7833</v>
      </c>
      <c r="G437" s="1">
        <f>C437-(C$7+C$8*F437)</f>
        <v>-1.2652000004891306E-3</v>
      </c>
      <c r="O437" s="2">
        <f ca="1">+C$11+C$12*F437</f>
        <v>-1.102091960358828E-3</v>
      </c>
      <c r="Q437" s="5">
        <f>C437-15018.5</f>
        <v>40264.534650000001</v>
      </c>
      <c r="U437" s="1">
        <f>G437</f>
        <v>-1.2652000004891306E-3</v>
      </c>
    </row>
    <row r="438" spans="1:21" x14ac:dyDescent="0.2">
      <c r="A438" s="59" t="s">
        <v>1189</v>
      </c>
      <c r="B438" s="61" t="s">
        <v>271</v>
      </c>
      <c r="C438" s="60">
        <v>55285.212809999997</v>
      </c>
      <c r="E438" s="1">
        <f>(C438-C$7)/C$8</f>
        <v>7833.999421712253</v>
      </c>
      <c r="F438" s="1">
        <f>ROUND(2*E438,0)/2</f>
        <v>7834</v>
      </c>
      <c r="G438" s="1">
        <f>C438-(C$7+C$8*F438)</f>
        <v>-1.2596000015037134E-3</v>
      </c>
      <c r="O438" s="2">
        <f ca="1">+C$11+C$12*F438</f>
        <v>-1.1025879577828386E-3</v>
      </c>
      <c r="Q438" s="5">
        <f>C438-15018.5</f>
        <v>40266.712809999997</v>
      </c>
      <c r="U438" s="1">
        <f>G438</f>
        <v>-1.2596000015037134E-3</v>
      </c>
    </row>
    <row r="439" spans="1:21" x14ac:dyDescent="0.2">
      <c r="A439" s="59" t="s">
        <v>1189</v>
      </c>
      <c r="B439" s="61" t="s">
        <v>271</v>
      </c>
      <c r="C439" s="60">
        <v>55287.39099</v>
      </c>
      <c r="E439" s="1">
        <f>(C439-C$7)/C$8</f>
        <v>7834.9994334653238</v>
      </c>
      <c r="F439" s="1">
        <f>ROUND(2*E439,0)/2</f>
        <v>7835</v>
      </c>
      <c r="G439" s="1">
        <f>C439-(C$7+C$8*F439)</f>
        <v>-1.2339999957475811E-3</v>
      </c>
      <c r="O439" s="2">
        <f ca="1">+C$11+C$12*F439</f>
        <v>-1.1030839552068489E-3</v>
      </c>
      <c r="Q439" s="5">
        <f>C439-15018.5</f>
        <v>40268.89099</v>
      </c>
      <c r="U439" s="1">
        <f>G439</f>
        <v>-1.2339999957475811E-3</v>
      </c>
    </row>
    <row r="440" spans="1:21" x14ac:dyDescent="0.2">
      <c r="A440" s="59" t="s">
        <v>1189</v>
      </c>
      <c r="B440" s="61" t="s">
        <v>271</v>
      </c>
      <c r="C440" s="60">
        <v>55289.569159999999</v>
      </c>
      <c r="E440" s="1">
        <f>(C440-C$7)/C$8</f>
        <v>7835.9994406273499</v>
      </c>
      <c r="F440" s="1">
        <f>ROUND(2*E440,0)/2</f>
        <v>7836</v>
      </c>
      <c r="G440" s="1">
        <f>C440-(C$7+C$8*F440)</f>
        <v>-1.2183999933768064E-3</v>
      </c>
      <c r="O440" s="2">
        <f ca="1">+C$11+C$12*F440</f>
        <v>-1.1035799526308591E-3</v>
      </c>
      <c r="Q440" s="5">
        <f>C440-15018.5</f>
        <v>40271.069159999999</v>
      </c>
      <c r="U440" s="1">
        <f>G440</f>
        <v>-1.2183999933768064E-3</v>
      </c>
    </row>
    <row r="441" spans="1:21" x14ac:dyDescent="0.2">
      <c r="A441" s="59" t="s">
        <v>1189</v>
      </c>
      <c r="B441" s="61" t="s">
        <v>271</v>
      </c>
      <c r="C441" s="60">
        <v>55291.747329999998</v>
      </c>
      <c r="E441" s="1">
        <f>(C441-C$7)/C$8</f>
        <v>7836.999447789377</v>
      </c>
      <c r="F441" s="1">
        <f>ROUND(2*E441,0)/2</f>
        <v>7837</v>
      </c>
      <c r="G441" s="1">
        <f>C441-(C$7+C$8*F441)</f>
        <v>-1.2027999982819892E-3</v>
      </c>
      <c r="O441" s="2">
        <f ca="1">+C$11+C$12*F441</f>
        <v>-1.1040759500548693E-3</v>
      </c>
      <c r="Q441" s="5">
        <f>C441-15018.5</f>
        <v>40273.247329999998</v>
      </c>
      <c r="U441" s="1">
        <f>G441</f>
        <v>-1.2027999982819892E-3</v>
      </c>
    </row>
    <row r="442" spans="1:21" x14ac:dyDescent="0.2">
      <c r="A442" s="59" t="s">
        <v>1189</v>
      </c>
      <c r="B442" s="61" t="s">
        <v>271</v>
      </c>
      <c r="C442" s="60">
        <v>55293.925490000001</v>
      </c>
      <c r="E442" s="1">
        <f>(C442-C$7)/C$8</f>
        <v>7837.9994503603621</v>
      </c>
      <c r="F442" s="1">
        <f>ROUND(2*E442,0)/2</f>
        <v>7838</v>
      </c>
      <c r="G442" s="1">
        <f>C442-(C$7+C$8*F442)</f>
        <v>-1.1971999992965721E-3</v>
      </c>
      <c r="O442" s="2">
        <f ca="1">+C$11+C$12*F442</f>
        <v>-1.10457194747888E-3</v>
      </c>
      <c r="Q442" s="5">
        <f>C442-15018.5</f>
        <v>40275.425490000001</v>
      </c>
      <c r="U442" s="1">
        <f>G442</f>
        <v>-1.1971999992965721E-3</v>
      </c>
    </row>
    <row r="443" spans="1:21" x14ac:dyDescent="0.2">
      <c r="A443" s="59" t="s">
        <v>1189</v>
      </c>
      <c r="B443" s="61" t="s">
        <v>271</v>
      </c>
      <c r="C443" s="60">
        <v>55296.103620000002</v>
      </c>
      <c r="E443" s="1">
        <f>(C443-C$7)/C$8</f>
        <v>7838.9994391582177</v>
      </c>
      <c r="F443" s="1">
        <f>ROUND(2*E443,0)/2</f>
        <v>7839</v>
      </c>
      <c r="G443" s="1">
        <f>C443-(C$7+C$8*F443)</f>
        <v>-1.2215999959153123E-3</v>
      </c>
      <c r="O443" s="2">
        <f ca="1">+C$11+C$12*F443</f>
        <v>-1.1050679449028902E-3</v>
      </c>
      <c r="Q443" s="5">
        <f>C443-15018.5</f>
        <v>40277.603620000002</v>
      </c>
      <c r="U443" s="1">
        <f>G443</f>
        <v>-1.2215999959153123E-3</v>
      </c>
    </row>
    <row r="444" spans="1:21" x14ac:dyDescent="0.2">
      <c r="A444" s="59" t="s">
        <v>1189</v>
      </c>
      <c r="B444" s="61" t="s">
        <v>271</v>
      </c>
      <c r="C444" s="60">
        <v>55298.281799999997</v>
      </c>
      <c r="E444" s="1">
        <f>(C444-C$7)/C$8</f>
        <v>7839.9994509112848</v>
      </c>
      <c r="F444" s="1">
        <f>ROUND(2*E444,0)/2</f>
        <v>7840</v>
      </c>
      <c r="G444" s="1">
        <f>C444-(C$7+C$8*F444)</f>
        <v>-1.1959999974351376E-3</v>
      </c>
      <c r="O444" s="2">
        <f ca="1">+C$11+C$12*F444</f>
        <v>-1.1055639423269005E-3</v>
      </c>
      <c r="Q444" s="5">
        <f>C444-15018.5</f>
        <v>40279.781799999997</v>
      </c>
      <c r="U444" s="1">
        <f>G444</f>
        <v>-1.1959999974351376E-3</v>
      </c>
    </row>
    <row r="445" spans="1:21" x14ac:dyDescent="0.2">
      <c r="A445" s="59" t="s">
        <v>1189</v>
      </c>
      <c r="B445" s="61" t="s">
        <v>271</v>
      </c>
      <c r="C445" s="60">
        <v>55300.459970000004</v>
      </c>
      <c r="E445" s="1">
        <f>(C445-C$7)/C$8</f>
        <v>7840.9994580733146</v>
      </c>
      <c r="F445" s="1">
        <f>ROUND(2*E445,0)/2</f>
        <v>7841</v>
      </c>
      <c r="G445" s="1">
        <f>C445-(C$7+C$8*F445)</f>
        <v>-1.1803999950643629E-3</v>
      </c>
      <c r="O445" s="2">
        <f ca="1">+C$11+C$12*F445</f>
        <v>-1.1060599397509107E-3</v>
      </c>
      <c r="Q445" s="5">
        <f>C445-15018.5</f>
        <v>40281.959970000004</v>
      </c>
      <c r="U445" s="1">
        <f>G445</f>
        <v>-1.1803999950643629E-3</v>
      </c>
    </row>
    <row r="446" spans="1:21" x14ac:dyDescent="0.2">
      <c r="A446" s="59" t="s">
        <v>1189</v>
      </c>
      <c r="B446" s="61" t="s">
        <v>271</v>
      </c>
      <c r="C446" s="60">
        <v>55302.638120000003</v>
      </c>
      <c r="E446" s="1">
        <f>(C446-C$7)/C$8</f>
        <v>7841.9994560532559</v>
      </c>
      <c r="F446" s="1">
        <f>ROUND(2*E446,0)/2</f>
        <v>7842</v>
      </c>
      <c r="G446" s="1">
        <f>C446-(C$7+C$8*F446)</f>
        <v>-1.1847999994643033E-3</v>
      </c>
      <c r="O446" s="2">
        <f ca="1">+C$11+C$12*F446</f>
        <v>-1.1065559371749214E-3</v>
      </c>
      <c r="Q446" s="5">
        <f>C446-15018.5</f>
        <v>40284.138120000003</v>
      </c>
      <c r="U446" s="1">
        <f>G446</f>
        <v>-1.1847999994643033E-3</v>
      </c>
    </row>
    <row r="447" spans="1:21" x14ac:dyDescent="0.2">
      <c r="A447" s="72" t="s">
        <v>307</v>
      </c>
      <c r="B447" s="75" t="s">
        <v>271</v>
      </c>
      <c r="C447" s="35">
        <v>55304.813499999997</v>
      </c>
      <c r="D447" s="35">
        <v>2.0000000000000001E-4</v>
      </c>
      <c r="E447" s="1">
        <f>(C447-C$7)/C$8</f>
        <v>7842.998182314348</v>
      </c>
      <c r="F447" s="1">
        <f>ROUND(2*E447,0)/2</f>
        <v>7843</v>
      </c>
      <c r="G447" s="1">
        <f>C447-(C$7+C$8*F447)</f>
        <v>-3.9592000030097552E-3</v>
      </c>
      <c r="K447" s="1">
        <f>G447</f>
        <v>-3.9592000030097552E-3</v>
      </c>
      <c r="O447" s="2">
        <f ca="1">+C$11+C$12*F447</f>
        <v>-1.1070519345989316E-3</v>
      </c>
      <c r="Q447" s="5">
        <f>C447-15018.5</f>
        <v>40286.313499999997</v>
      </c>
    </row>
    <row r="448" spans="1:21" x14ac:dyDescent="0.2">
      <c r="A448" s="59" t="s">
        <v>1189</v>
      </c>
      <c r="B448" s="61" t="s">
        <v>271</v>
      </c>
      <c r="C448" s="60">
        <v>55304.816310000002</v>
      </c>
      <c r="E448" s="1">
        <f>(C448-C$7)/C$8</f>
        <v>7842.9994723973678</v>
      </c>
      <c r="F448" s="1">
        <f>ROUND(2*E448,0)/2</f>
        <v>7843</v>
      </c>
      <c r="G448" s="1">
        <f>C448-(C$7+C$8*F448)</f>
        <v>-1.149199997598771E-3</v>
      </c>
      <c r="O448" s="2">
        <f ca="1">+C$11+C$12*F448</f>
        <v>-1.1070519345989316E-3</v>
      </c>
      <c r="Q448" s="5">
        <f>C448-15018.5</f>
        <v>40286.316310000002</v>
      </c>
      <c r="U448" s="1">
        <f>G448</f>
        <v>-1.149199997598771E-3</v>
      </c>
    </row>
    <row r="449" spans="1:21" x14ac:dyDescent="0.2">
      <c r="A449" s="59" t="s">
        <v>1189</v>
      </c>
      <c r="B449" s="61" t="s">
        <v>271</v>
      </c>
      <c r="C449" s="60">
        <v>55306.99439</v>
      </c>
      <c r="E449" s="1">
        <f>(C449-C$7)/C$8</f>
        <v>7843.9994382400082</v>
      </c>
      <c r="F449" s="1">
        <f>ROUND(2*E449,0)/2</f>
        <v>7844</v>
      </c>
      <c r="G449" s="1">
        <f>C449-(C$7+C$8*F449)</f>
        <v>-1.2235999965923838E-3</v>
      </c>
      <c r="O449" s="2">
        <f ca="1">+C$11+C$12*F449</f>
        <v>-1.1075479320229419E-3</v>
      </c>
      <c r="Q449" s="5">
        <f>C449-15018.5</f>
        <v>40288.49439</v>
      </c>
      <c r="U449" s="1">
        <f>G449</f>
        <v>-1.2235999965923838E-3</v>
      </c>
    </row>
    <row r="450" spans="1:21" x14ac:dyDescent="0.2">
      <c r="A450" s="59" t="s">
        <v>1189</v>
      </c>
      <c r="B450" s="61" t="s">
        <v>271</v>
      </c>
      <c r="C450" s="60">
        <v>55311.350740000002</v>
      </c>
      <c r="E450" s="1">
        <f>(C450-C$7)/C$8</f>
        <v>7845.9994571551051</v>
      </c>
      <c r="F450" s="1">
        <f>ROUND(2*E450,0)/2</f>
        <v>7846</v>
      </c>
      <c r="G450" s="1">
        <f>C450-(C$7+C$8*F450)</f>
        <v>-1.1823999957414344E-3</v>
      </c>
      <c r="O450" s="2">
        <f ca="1">+C$11+C$12*F450</f>
        <v>-1.1085399268709628E-3</v>
      </c>
      <c r="Q450" s="5">
        <f>C450-15018.5</f>
        <v>40292.850740000002</v>
      </c>
      <c r="U450" s="1">
        <f>G450</f>
        <v>-1.1823999957414344E-3</v>
      </c>
    </row>
    <row r="451" spans="1:21" x14ac:dyDescent="0.2">
      <c r="A451" s="59" t="s">
        <v>1189</v>
      </c>
      <c r="B451" s="61" t="s">
        <v>271</v>
      </c>
      <c r="C451" s="60">
        <v>55313.528890000001</v>
      </c>
      <c r="E451" s="1">
        <f>(C451-C$7)/C$8</f>
        <v>7846.9994551350464</v>
      </c>
      <c r="F451" s="1">
        <f>ROUND(2*E451,0)/2</f>
        <v>7847</v>
      </c>
      <c r="G451" s="1">
        <f>C451-(C$7+C$8*F451)</f>
        <v>-1.1868000001413748E-3</v>
      </c>
      <c r="O451" s="2">
        <f ca="1">+C$11+C$12*F451</f>
        <v>-1.109035924294973E-3</v>
      </c>
      <c r="Q451" s="5">
        <f>C451-15018.5</f>
        <v>40295.028890000001</v>
      </c>
      <c r="U451" s="1">
        <f>G451</f>
        <v>-1.1868000001413748E-3</v>
      </c>
    </row>
    <row r="452" spans="1:21" x14ac:dyDescent="0.2">
      <c r="A452" s="59" t="s">
        <v>1189</v>
      </c>
      <c r="B452" s="61" t="s">
        <v>271</v>
      </c>
      <c r="C452" s="60">
        <v>55315.707029999998</v>
      </c>
      <c r="E452" s="1">
        <f>(C452-C$7)/C$8</f>
        <v>7847.9994485239431</v>
      </c>
      <c r="F452" s="1">
        <f>ROUND(2*E452,0)/2</f>
        <v>7848</v>
      </c>
      <c r="G452" s="1">
        <f>C452-(C$7+C$8*F452)</f>
        <v>-1.2012000006507151E-3</v>
      </c>
      <c r="O452" s="2">
        <f ca="1">+C$11+C$12*F452</f>
        <v>-1.1095319217189832E-3</v>
      </c>
      <c r="Q452" s="5">
        <f>C452-15018.5</f>
        <v>40297.207029999998</v>
      </c>
      <c r="U452" s="1">
        <f>G452</f>
        <v>-1.2012000006507151E-3</v>
      </c>
    </row>
    <row r="453" spans="1:21" x14ac:dyDescent="0.2">
      <c r="A453" s="59" t="s">
        <v>1189</v>
      </c>
      <c r="B453" s="61" t="s">
        <v>271</v>
      </c>
      <c r="C453" s="60">
        <v>55317.885249999999</v>
      </c>
      <c r="E453" s="1">
        <f>(C453-C$7)/C$8</f>
        <v>7848.9994786411844</v>
      </c>
      <c r="F453" s="1">
        <f>ROUND(2*E453,0)/2</f>
        <v>7849</v>
      </c>
      <c r="G453" s="1">
        <f>C453-(C$7+C$8*F453)</f>
        <v>-1.1355999959050678E-3</v>
      </c>
      <c r="O453" s="2">
        <f ca="1">+C$11+C$12*F453</f>
        <v>-1.1100279191429935E-3</v>
      </c>
      <c r="Q453" s="5">
        <f>C453-15018.5</f>
        <v>40299.385249999999</v>
      </c>
      <c r="U453" s="1">
        <f>G453</f>
        <v>-1.1355999959050678E-3</v>
      </c>
    </row>
    <row r="454" spans="1:21" x14ac:dyDescent="0.2">
      <c r="A454" s="59" t="s">
        <v>1189</v>
      </c>
      <c r="B454" s="61" t="s">
        <v>271</v>
      </c>
      <c r="C454" s="60">
        <v>55320.063340000001</v>
      </c>
      <c r="E454" s="1">
        <f>(C454-C$7)/C$8</f>
        <v>7849.9994490748695</v>
      </c>
      <c r="F454" s="1">
        <f>ROUND(2*E454,0)/2</f>
        <v>7850</v>
      </c>
      <c r="G454" s="1">
        <f>C454-(C$7+C$8*F454)</f>
        <v>-1.199999991513323E-3</v>
      </c>
      <c r="O454" s="2">
        <f ca="1">+C$11+C$12*F454</f>
        <v>-1.1105239165670041E-3</v>
      </c>
      <c r="Q454" s="5">
        <f>C454-15018.5</f>
        <v>40301.563340000001</v>
      </c>
      <c r="U454" s="1">
        <f>G454</f>
        <v>-1.199999991513323E-3</v>
      </c>
    </row>
    <row r="455" spans="1:21" x14ac:dyDescent="0.2">
      <c r="A455" s="59" t="s">
        <v>1189</v>
      </c>
      <c r="B455" s="61" t="s">
        <v>271</v>
      </c>
      <c r="C455" s="60">
        <v>55322.241520000003</v>
      </c>
      <c r="E455" s="1">
        <f>(C455-C$7)/C$8</f>
        <v>7850.9994608279403</v>
      </c>
      <c r="F455" s="1">
        <f>ROUND(2*E455,0)/2</f>
        <v>7851</v>
      </c>
      <c r="G455" s="1">
        <f>C455-(C$7+C$8*F455)</f>
        <v>-1.1743999930331483E-3</v>
      </c>
      <c r="O455" s="2">
        <f ca="1">+C$11+C$12*F455</f>
        <v>-1.1110199139910144E-3</v>
      </c>
      <c r="Q455" s="5">
        <f>C455-15018.5</f>
        <v>40303.741520000003</v>
      </c>
      <c r="U455" s="1">
        <f>G455</f>
        <v>-1.1743999930331483E-3</v>
      </c>
    </row>
    <row r="456" spans="1:21" x14ac:dyDescent="0.2">
      <c r="A456" s="59" t="s">
        <v>1189</v>
      </c>
      <c r="B456" s="61" t="s">
        <v>271</v>
      </c>
      <c r="C456" s="60">
        <v>55324.419679999999</v>
      </c>
      <c r="E456" s="1">
        <f>(C456-C$7)/C$8</f>
        <v>7851.9994633989227</v>
      </c>
      <c r="F456" s="1">
        <f>ROUND(2*E456,0)/2</f>
        <v>7852</v>
      </c>
      <c r="G456" s="1">
        <f>C456-(C$7+C$8*F456)</f>
        <v>-1.1688000013236888E-3</v>
      </c>
      <c r="O456" s="2">
        <f ca="1">+C$11+C$12*F456</f>
        <v>-1.1115159114150246E-3</v>
      </c>
      <c r="Q456" s="5">
        <f>C456-15018.5</f>
        <v>40305.919679999999</v>
      </c>
      <c r="U456" s="1">
        <f>G456</f>
        <v>-1.1688000013236888E-3</v>
      </c>
    </row>
    <row r="457" spans="1:21" x14ac:dyDescent="0.2">
      <c r="A457" s="59" t="s">
        <v>1189</v>
      </c>
      <c r="B457" s="61" t="s">
        <v>271</v>
      </c>
      <c r="C457" s="60">
        <v>55326.598039999997</v>
      </c>
      <c r="E457" s="1">
        <f>(C457-C$7)/C$8</f>
        <v>7852.9995577907603</v>
      </c>
      <c r="F457" s="1">
        <f>ROUND(2*E457,0)/2</f>
        <v>7853</v>
      </c>
      <c r="G457" s="1">
        <f>C457-(C$7+C$8*F457)</f>
        <v>-9.6320000011473894E-4</v>
      </c>
      <c r="O457" s="2">
        <f ca="1">+C$11+C$12*F457</f>
        <v>-1.1120119088390348E-3</v>
      </c>
      <c r="Q457" s="5">
        <f>C457-15018.5</f>
        <v>40308.098039999997</v>
      </c>
      <c r="U457" s="1">
        <f>G457</f>
        <v>-9.6320000011473894E-4</v>
      </c>
    </row>
    <row r="458" spans="1:21" x14ac:dyDescent="0.2">
      <c r="A458" s="59" t="s">
        <v>1189</v>
      </c>
      <c r="B458" s="61" t="s">
        <v>271</v>
      </c>
      <c r="C458" s="60">
        <v>55328.775999999998</v>
      </c>
      <c r="E458" s="1">
        <f>(C458-C$7)/C$8</f>
        <v>7853.9994685408901</v>
      </c>
      <c r="F458" s="1">
        <f>ROUND(2*E458,0)/2</f>
        <v>7854</v>
      </c>
      <c r="G458" s="1">
        <f>C458-(C$7+C$8*F458)</f>
        <v>-1.1575999960768968E-3</v>
      </c>
      <c r="O458" s="2">
        <f ca="1">+C$11+C$12*F458</f>
        <v>-1.1125079062630451E-3</v>
      </c>
      <c r="Q458" s="5">
        <f>C458-15018.5</f>
        <v>40310.275999999998</v>
      </c>
      <c r="U458" s="1">
        <f>G458</f>
        <v>-1.1575999960768968E-3</v>
      </c>
    </row>
    <row r="459" spans="1:21" x14ac:dyDescent="0.2">
      <c r="A459" s="59" t="s">
        <v>1189</v>
      </c>
      <c r="B459" s="61" t="s">
        <v>271</v>
      </c>
      <c r="C459" s="60">
        <v>55330.954259999999</v>
      </c>
      <c r="E459" s="1">
        <f>(C459-C$7)/C$8</f>
        <v>7854.9995170223019</v>
      </c>
      <c r="F459" s="1">
        <f>ROUND(2*E459,0)/2</f>
        <v>7855</v>
      </c>
      <c r="G459" s="1">
        <f>C459-(C$7+C$8*F459)</f>
        <v>-1.0519999996176921E-3</v>
      </c>
      <c r="O459" s="2">
        <f ca="1">+C$11+C$12*F459</f>
        <v>-1.1130039036870557E-3</v>
      </c>
      <c r="Q459" s="5">
        <f>C459-15018.5</f>
        <v>40312.454259999999</v>
      </c>
      <c r="U459" s="1">
        <f>G459</f>
        <v>-1.0519999996176921E-3</v>
      </c>
    </row>
    <row r="460" spans="1:21" x14ac:dyDescent="0.2">
      <c r="A460" s="59" t="s">
        <v>1189</v>
      </c>
      <c r="B460" s="61" t="s">
        <v>271</v>
      </c>
      <c r="C460" s="60">
        <v>55335.310619999997</v>
      </c>
      <c r="E460" s="1">
        <f>(C460-C$7)/C$8</f>
        <v>7856.9995405284399</v>
      </c>
      <c r="F460" s="1">
        <f>ROUND(2*E460,0)/2</f>
        <v>7857</v>
      </c>
      <c r="G460" s="1">
        <f>C460-(C$7+C$8*F460)</f>
        <v>-1.0008000026573427E-3</v>
      </c>
      <c r="O460" s="2">
        <f ca="1">+C$11+C$12*F460</f>
        <v>-1.1139958985350762E-3</v>
      </c>
      <c r="Q460" s="5">
        <f>C460-15018.5</f>
        <v>40316.810619999997</v>
      </c>
      <c r="U460" s="1">
        <f>G460</f>
        <v>-1.0008000026573427E-3</v>
      </c>
    </row>
    <row r="461" spans="1:21" x14ac:dyDescent="0.2">
      <c r="A461" s="59" t="s">
        <v>1189</v>
      </c>
      <c r="B461" s="61" t="s">
        <v>271</v>
      </c>
      <c r="C461" s="60">
        <v>55337.488740000001</v>
      </c>
      <c r="E461" s="1">
        <f>(C461-C$7)/C$8</f>
        <v>7857.9995247352545</v>
      </c>
      <c r="F461" s="1">
        <f>ROUND(2*E461,0)/2</f>
        <v>7858</v>
      </c>
      <c r="G461" s="1">
        <f>C461-(C$7+C$8*F461)</f>
        <v>-1.0351999953854829E-3</v>
      </c>
      <c r="O461" s="2">
        <f ca="1">+C$11+C$12*F461</f>
        <v>-1.1144918959590864E-3</v>
      </c>
      <c r="Q461" s="5">
        <f>C461-15018.5</f>
        <v>40318.988740000001</v>
      </c>
      <c r="U461" s="1">
        <f>G461</f>
        <v>-1.0351999953854829E-3</v>
      </c>
    </row>
    <row r="462" spans="1:21" x14ac:dyDescent="0.2">
      <c r="A462" s="59" t="s">
        <v>1189</v>
      </c>
      <c r="B462" s="61" t="s">
        <v>271</v>
      </c>
      <c r="C462" s="60">
        <v>55339.666839999998</v>
      </c>
      <c r="E462" s="1">
        <f>(C462-C$7)/C$8</f>
        <v>7858.9994997599806</v>
      </c>
      <c r="F462" s="1">
        <f>ROUND(2*E462,0)/2</f>
        <v>7859</v>
      </c>
      <c r="G462" s="1">
        <f>C462-(C$7+C$8*F462)</f>
        <v>-1.0895999948843382E-3</v>
      </c>
      <c r="O462" s="2">
        <f ca="1">+C$11+C$12*F462</f>
        <v>-1.1149878933830971E-3</v>
      </c>
      <c r="Q462" s="5">
        <f>C462-15018.5</f>
        <v>40321.166839999998</v>
      </c>
      <c r="U462" s="1">
        <f>G462</f>
        <v>-1.0895999948843382E-3</v>
      </c>
    </row>
    <row r="463" spans="1:21" x14ac:dyDescent="0.2">
      <c r="A463" s="59" t="s">
        <v>1189</v>
      </c>
      <c r="B463" s="61" t="s">
        <v>271</v>
      </c>
      <c r="C463" s="60">
        <v>55344.023159999997</v>
      </c>
      <c r="E463" s="1">
        <f>(C463-C$7)/C$8</f>
        <v>7860.9995049019481</v>
      </c>
      <c r="F463" s="1">
        <f>ROUND(2*E463,0)/2</f>
        <v>7861</v>
      </c>
      <c r="G463" s="1">
        <f>C463-(C$7+C$8*F463)</f>
        <v>-1.0784000041894615E-3</v>
      </c>
      <c r="O463" s="2">
        <f ca="1">+C$11+C$12*F463</f>
        <v>-1.1159798882311176E-3</v>
      </c>
      <c r="Q463" s="5">
        <f>C463-15018.5</f>
        <v>40325.523159999997</v>
      </c>
      <c r="U463" s="1">
        <f>G463</f>
        <v>-1.0784000041894615E-3</v>
      </c>
    </row>
    <row r="464" spans="1:21" x14ac:dyDescent="0.2">
      <c r="A464" s="59" t="s">
        <v>1189</v>
      </c>
      <c r="B464" s="61" t="s">
        <v>271</v>
      </c>
      <c r="C464" s="60">
        <v>55346.201280000001</v>
      </c>
      <c r="E464" s="1">
        <f>(C464-C$7)/C$8</f>
        <v>7861.9994891087626</v>
      </c>
      <c r="F464" s="1">
        <f>ROUND(2*E464,0)/2</f>
        <v>7862</v>
      </c>
      <c r="G464" s="1">
        <f>C464-(C$7+C$8*F464)</f>
        <v>-1.1127999969176017E-3</v>
      </c>
      <c r="O464" s="2">
        <f ca="1">+C$11+C$12*F464</f>
        <v>-1.1164758856551278E-3</v>
      </c>
      <c r="Q464" s="5">
        <f>C464-15018.5</f>
        <v>40327.701280000001</v>
      </c>
      <c r="U464" s="1">
        <f>G464</f>
        <v>-1.1127999969176017E-3</v>
      </c>
    </row>
    <row r="465" spans="1:21" x14ac:dyDescent="0.2">
      <c r="A465" s="59" t="s">
        <v>1189</v>
      </c>
      <c r="B465" s="61" t="s">
        <v>271</v>
      </c>
      <c r="C465" s="60">
        <v>55348.379399999998</v>
      </c>
      <c r="E465" s="1">
        <f>(C465-C$7)/C$8</f>
        <v>7862.9994733155745</v>
      </c>
      <c r="F465" s="1">
        <f>ROUND(2*E465,0)/2</f>
        <v>7863</v>
      </c>
      <c r="G465" s="1">
        <f>C465-(C$7+C$8*F465)</f>
        <v>-1.1471999969216995E-3</v>
      </c>
      <c r="O465" s="2">
        <f ca="1">+C$11+C$12*F465</f>
        <v>-1.1169718830791385E-3</v>
      </c>
      <c r="Q465" s="5">
        <f>C465-15018.5</f>
        <v>40329.879399999998</v>
      </c>
      <c r="U465" s="1">
        <f>G465</f>
        <v>-1.1471999969216995E-3</v>
      </c>
    </row>
    <row r="466" spans="1:21" x14ac:dyDescent="0.2">
      <c r="A466" s="59" t="s">
        <v>1189</v>
      </c>
      <c r="B466" s="61" t="s">
        <v>271</v>
      </c>
      <c r="C466" s="60">
        <v>55350.557529999998</v>
      </c>
      <c r="E466" s="1">
        <f>(C466-C$7)/C$8</f>
        <v>7863.9994621134301</v>
      </c>
      <c r="F466" s="1">
        <f>ROUND(2*E466,0)/2</f>
        <v>7864</v>
      </c>
      <c r="G466" s="1">
        <f>C466-(C$7+C$8*F466)</f>
        <v>-1.1716000008163974E-3</v>
      </c>
      <c r="O466" s="2">
        <f ca="1">+C$11+C$12*F466</f>
        <v>-1.1174678805031487E-3</v>
      </c>
      <c r="Q466" s="5">
        <f>C466-15018.5</f>
        <v>40332.057529999998</v>
      </c>
      <c r="U466" s="1">
        <f>G466</f>
        <v>-1.1716000008163974E-3</v>
      </c>
    </row>
    <row r="467" spans="1:21" x14ac:dyDescent="0.2">
      <c r="A467" s="59" t="s">
        <v>1189</v>
      </c>
      <c r="B467" s="61" t="s">
        <v>271</v>
      </c>
      <c r="C467" s="60">
        <v>55352.735679999998</v>
      </c>
      <c r="E467" s="1">
        <f>(C467-C$7)/C$8</f>
        <v>7864.9994600933715</v>
      </c>
      <c r="F467" s="1">
        <f>ROUND(2*E467,0)/2</f>
        <v>7865</v>
      </c>
      <c r="G467" s="1">
        <f>C467-(C$7+C$8*F467)</f>
        <v>-1.1759999979403801E-3</v>
      </c>
      <c r="O467" s="2">
        <f ca="1">+C$11+C$12*F467</f>
        <v>-1.117963877927159E-3</v>
      </c>
      <c r="Q467" s="5">
        <f>C467-15018.5</f>
        <v>40334.235679999998</v>
      </c>
      <c r="U467" s="1">
        <f>G467</f>
        <v>-1.1759999979403801E-3</v>
      </c>
    </row>
    <row r="468" spans="1:21" x14ac:dyDescent="0.2">
      <c r="A468" s="59" t="s">
        <v>1189</v>
      </c>
      <c r="B468" s="61" t="s">
        <v>271</v>
      </c>
      <c r="C468" s="60">
        <v>55354.913860000001</v>
      </c>
      <c r="E468" s="1">
        <f>(C468-C$7)/C$8</f>
        <v>7865.9994718464413</v>
      </c>
      <c r="F468" s="1">
        <f>ROUND(2*E468,0)/2</f>
        <v>7866</v>
      </c>
      <c r="G468" s="1">
        <f>C468-(C$7+C$8*F468)</f>
        <v>-1.1503999994602054E-3</v>
      </c>
      <c r="O468" s="2">
        <f ca="1">+C$11+C$12*F468</f>
        <v>-1.1184598753511692E-3</v>
      </c>
      <c r="Q468" s="5">
        <f>C468-15018.5</f>
        <v>40336.413860000001</v>
      </c>
      <c r="U468" s="1">
        <f>G468</f>
        <v>-1.1503999994602054E-3</v>
      </c>
    </row>
    <row r="469" spans="1:21" x14ac:dyDescent="0.2">
      <c r="A469" s="59" t="s">
        <v>1189</v>
      </c>
      <c r="B469" s="61" t="s">
        <v>271</v>
      </c>
      <c r="C469" s="60">
        <v>55357.09203</v>
      </c>
      <c r="E469" s="1">
        <f>(C469-C$7)/C$8</f>
        <v>7866.9994790084684</v>
      </c>
      <c r="F469" s="1">
        <f>ROUND(2*E469,0)/2</f>
        <v>7867</v>
      </c>
      <c r="G469" s="1">
        <f>C469-(C$7+C$8*F469)</f>
        <v>-1.1347999970894307E-3</v>
      </c>
      <c r="O469" s="2">
        <f ca="1">+C$11+C$12*F469</f>
        <v>-1.1189558727751799E-3</v>
      </c>
      <c r="Q469" s="5">
        <f>C469-15018.5</f>
        <v>40338.59203</v>
      </c>
      <c r="U469" s="1">
        <f>G469</f>
        <v>-1.1347999970894307E-3</v>
      </c>
    </row>
    <row r="470" spans="1:21" x14ac:dyDescent="0.2">
      <c r="A470" s="59" t="s">
        <v>1189</v>
      </c>
      <c r="B470" s="61" t="s">
        <v>271</v>
      </c>
      <c r="C470" s="60">
        <v>55359.270170000003</v>
      </c>
      <c r="E470" s="1">
        <f>(C470-C$7)/C$8</f>
        <v>7867.9994723973678</v>
      </c>
      <c r="F470" s="1">
        <f>ROUND(2*E470,0)/2</f>
        <v>7868</v>
      </c>
      <c r="G470" s="1">
        <f>C470-(C$7+C$8*F470)</f>
        <v>-1.1491999903228134E-3</v>
      </c>
      <c r="O470" s="2">
        <f ca="1">+C$11+C$12*F470</f>
        <v>-1.1194518701991901E-3</v>
      </c>
      <c r="Q470" s="5">
        <f>C470-15018.5</f>
        <v>40340.770170000003</v>
      </c>
      <c r="U470" s="1">
        <f>G470</f>
        <v>-1.1491999903228134E-3</v>
      </c>
    </row>
    <row r="471" spans="1:21" x14ac:dyDescent="0.2">
      <c r="A471" s="59" t="s">
        <v>1189</v>
      </c>
      <c r="B471" s="61" t="s">
        <v>271</v>
      </c>
      <c r="C471" s="60">
        <v>55361.44831</v>
      </c>
      <c r="E471" s="1">
        <f>(C471-C$7)/C$8</f>
        <v>7868.9994657862653</v>
      </c>
      <c r="F471" s="1">
        <f>ROUND(2*E471,0)/2</f>
        <v>7869</v>
      </c>
      <c r="G471" s="1">
        <f>C471-(C$7+C$8*F471)</f>
        <v>-1.1635999981081113E-3</v>
      </c>
      <c r="O471" s="2">
        <f ca="1">+C$11+C$12*F471</f>
        <v>-1.1199478676232003E-3</v>
      </c>
      <c r="Q471" s="5">
        <f>C471-15018.5</f>
        <v>40342.94831</v>
      </c>
      <c r="U471" s="1">
        <f>G471</f>
        <v>-1.1635999981081113E-3</v>
      </c>
    </row>
    <row r="472" spans="1:21" x14ac:dyDescent="0.2">
      <c r="A472" s="59" t="s">
        <v>1189</v>
      </c>
      <c r="B472" s="61" t="s">
        <v>271</v>
      </c>
      <c r="C472" s="60">
        <v>55363.626479999999</v>
      </c>
      <c r="E472" s="1">
        <f>(C472-C$7)/C$8</f>
        <v>7869.9994729482914</v>
      </c>
      <c r="F472" s="1">
        <f>ROUND(2*E472,0)/2</f>
        <v>7870</v>
      </c>
      <c r="G472" s="1">
        <f>C472-(C$7+C$8*F472)</f>
        <v>-1.1480000030132942E-3</v>
      </c>
      <c r="O472" s="2">
        <f ca="1">+C$11+C$12*F472</f>
        <v>-1.1204438650472106E-3</v>
      </c>
      <c r="Q472" s="5">
        <f>C472-15018.5</f>
        <v>40345.126479999999</v>
      </c>
      <c r="U472" s="1">
        <f>G472</f>
        <v>-1.1480000030132942E-3</v>
      </c>
    </row>
    <row r="473" spans="1:21" x14ac:dyDescent="0.2">
      <c r="A473" s="59" t="s">
        <v>1189</v>
      </c>
      <c r="B473" s="61" t="s">
        <v>271</v>
      </c>
      <c r="C473" s="60">
        <v>55365.804600000003</v>
      </c>
      <c r="E473" s="1">
        <f>(C473-C$7)/C$8</f>
        <v>7870.999457155106</v>
      </c>
      <c r="F473" s="1">
        <f>ROUND(2*E473,0)/2</f>
        <v>7871</v>
      </c>
      <c r="G473" s="1">
        <f>C473-(C$7+C$8*F473)</f>
        <v>-1.1823999957414344E-3</v>
      </c>
      <c r="O473" s="2">
        <f ca="1">+C$11+C$12*F473</f>
        <v>-1.1209398624712212E-3</v>
      </c>
      <c r="Q473" s="5">
        <f>C473-15018.5</f>
        <v>40347.304600000003</v>
      </c>
      <c r="U473" s="1">
        <f>G473</f>
        <v>-1.1823999957414344E-3</v>
      </c>
    </row>
    <row r="474" spans="1:21" x14ac:dyDescent="0.2">
      <c r="A474" s="59" t="s">
        <v>1189</v>
      </c>
      <c r="B474" s="61" t="s">
        <v>271</v>
      </c>
      <c r="C474" s="60">
        <v>55367.982779999998</v>
      </c>
      <c r="E474" s="1">
        <f>(C474-C$7)/C$8</f>
        <v>7871.9994689081732</v>
      </c>
      <c r="F474" s="1">
        <f>ROUND(2*E474,0)/2</f>
        <v>7872</v>
      </c>
      <c r="G474" s="1">
        <f>C474-(C$7+C$8*F474)</f>
        <v>-1.1567999972612597E-3</v>
      </c>
      <c r="O474" s="2">
        <f ca="1">+C$11+C$12*F474</f>
        <v>-1.1214358598952315E-3</v>
      </c>
      <c r="Q474" s="5">
        <f>C474-15018.5</f>
        <v>40349.482779999998</v>
      </c>
      <c r="U474" s="1">
        <f>G474</f>
        <v>-1.1567999972612597E-3</v>
      </c>
    </row>
    <row r="475" spans="1:21" x14ac:dyDescent="0.2">
      <c r="A475" s="59" t="s">
        <v>1189</v>
      </c>
      <c r="B475" s="61" t="s">
        <v>271</v>
      </c>
      <c r="C475" s="60">
        <v>55372.339090000001</v>
      </c>
      <c r="E475" s="1">
        <f>(C475-C$7)/C$8</f>
        <v>7873.9994694590996</v>
      </c>
      <c r="F475" s="1">
        <f>ROUND(2*E475,0)/2</f>
        <v>7874</v>
      </c>
      <c r="G475" s="1">
        <f>C475-(C$7+C$8*F475)</f>
        <v>-1.1555999953998253E-3</v>
      </c>
      <c r="O475" s="2">
        <f ca="1">+C$11+C$12*F475</f>
        <v>-1.1224278547432519E-3</v>
      </c>
      <c r="Q475" s="5">
        <f>C475-15018.5</f>
        <v>40353.839090000001</v>
      </c>
      <c r="U475" s="1">
        <f>G475</f>
        <v>-1.1555999953998253E-3</v>
      </c>
    </row>
    <row r="476" spans="1:21" x14ac:dyDescent="0.2">
      <c r="A476" s="59" t="s">
        <v>1189</v>
      </c>
      <c r="B476" s="61" t="s">
        <v>271</v>
      </c>
      <c r="C476" s="60">
        <v>55374.517229999998</v>
      </c>
      <c r="E476" s="1">
        <f>(C476-C$7)/C$8</f>
        <v>7874.9994628479963</v>
      </c>
      <c r="F476" s="1">
        <f>ROUND(2*E476,0)/2</f>
        <v>7875</v>
      </c>
      <c r="G476" s="1">
        <f>C476-(C$7+C$8*F476)</f>
        <v>-1.1700000031851232E-3</v>
      </c>
      <c r="O476" s="2">
        <f ca="1">+C$11+C$12*F476</f>
        <v>-1.1229238521672626E-3</v>
      </c>
      <c r="Q476" s="5">
        <f>C476-15018.5</f>
        <v>40356.017229999998</v>
      </c>
      <c r="U476" s="1">
        <f>G476</f>
        <v>-1.1700000031851232E-3</v>
      </c>
    </row>
    <row r="477" spans="1:21" x14ac:dyDescent="0.2">
      <c r="A477" s="59" t="s">
        <v>1189</v>
      </c>
      <c r="B477" s="61" t="s">
        <v>271</v>
      </c>
      <c r="C477" s="60">
        <v>55376.695339999998</v>
      </c>
      <c r="E477" s="1">
        <f>(C477-C$7)/C$8</f>
        <v>7875.9994424637671</v>
      </c>
      <c r="F477" s="1">
        <f>ROUND(2*E477,0)/2</f>
        <v>7876</v>
      </c>
      <c r="G477" s="1">
        <f>C477-(C$7+C$8*F477)</f>
        <v>-1.214399999298621E-3</v>
      </c>
      <c r="O477" s="2">
        <f ca="1">+C$11+C$12*F477</f>
        <v>-1.1234198495912728E-3</v>
      </c>
      <c r="Q477" s="5">
        <f>C477-15018.5</f>
        <v>40358.195339999998</v>
      </c>
      <c r="U477" s="1">
        <f>G477</f>
        <v>-1.214399999298621E-3</v>
      </c>
    </row>
    <row r="478" spans="1:21" x14ac:dyDescent="0.2">
      <c r="A478" s="59" t="s">
        <v>1189</v>
      </c>
      <c r="B478" s="61" t="s">
        <v>271</v>
      </c>
      <c r="C478" s="60">
        <v>55378.87356</v>
      </c>
      <c r="E478" s="1">
        <f>(C478-C$7)/C$8</f>
        <v>7876.9994725810084</v>
      </c>
      <c r="F478" s="1">
        <f>ROUND(2*E478,0)/2</f>
        <v>7877</v>
      </c>
      <c r="G478" s="1">
        <f>C478-(C$7+C$8*F478)</f>
        <v>-1.1487999945529737E-3</v>
      </c>
      <c r="O478" s="2">
        <f ca="1">+C$11+C$12*F478</f>
        <v>-1.1239158470152831E-3</v>
      </c>
      <c r="Q478" s="5">
        <f>C478-15018.5</f>
        <v>40360.37356</v>
      </c>
      <c r="U478" s="1">
        <f>G478</f>
        <v>-1.1487999945529737E-3</v>
      </c>
    </row>
    <row r="479" spans="1:21" x14ac:dyDescent="0.2">
      <c r="A479" s="59" t="s">
        <v>1189</v>
      </c>
      <c r="B479" s="61" t="s">
        <v>271</v>
      </c>
      <c r="C479" s="60">
        <v>55381.051670000001</v>
      </c>
      <c r="E479" s="1">
        <f>(C479-C$7)/C$8</f>
        <v>7877.9994521967783</v>
      </c>
      <c r="F479" s="1">
        <f>ROUND(2*E479,0)/2</f>
        <v>7878</v>
      </c>
      <c r="G479" s="1">
        <f>C479-(C$7+C$8*F479)</f>
        <v>-1.193199997942429E-3</v>
      </c>
      <c r="O479" s="2">
        <f ca="1">+C$11+C$12*F479</f>
        <v>-1.1244118444392933E-3</v>
      </c>
      <c r="Q479" s="5">
        <f>C479-15018.5</f>
        <v>40362.551670000001</v>
      </c>
      <c r="U479" s="1">
        <f>G479</f>
        <v>-1.193199997942429E-3</v>
      </c>
    </row>
    <row r="480" spans="1:21" x14ac:dyDescent="0.2">
      <c r="A480" s="59" t="s">
        <v>1189</v>
      </c>
      <c r="B480" s="61" t="s">
        <v>271</v>
      </c>
      <c r="C480" s="60">
        <v>55383.229870000003</v>
      </c>
      <c r="E480" s="1">
        <f>(C480-C$7)/C$8</f>
        <v>7878.9994731319348</v>
      </c>
      <c r="F480" s="1">
        <f>ROUND(2*E480,0)/2</f>
        <v>7879</v>
      </c>
      <c r="G480" s="1">
        <f>C480-(C$7+C$8*F480)</f>
        <v>-1.1475999999674968E-3</v>
      </c>
      <c r="O480" s="2">
        <f ca="1">+C$11+C$12*F480</f>
        <v>-1.1249078418633035E-3</v>
      </c>
      <c r="Q480" s="5">
        <f>C480-15018.5</f>
        <v>40364.729870000003</v>
      </c>
      <c r="U480" s="1">
        <f>G480</f>
        <v>-1.1475999999674968E-3</v>
      </c>
    </row>
    <row r="481" spans="1:21" x14ac:dyDescent="0.2">
      <c r="A481" s="59" t="s">
        <v>1189</v>
      </c>
      <c r="B481" s="61" t="s">
        <v>271</v>
      </c>
      <c r="C481" s="60">
        <v>55385.408020000003</v>
      </c>
      <c r="E481" s="1">
        <f>(C481-C$7)/C$8</f>
        <v>7879.9994711118761</v>
      </c>
      <c r="F481" s="1">
        <f>ROUND(2*E481,0)/2</f>
        <v>7880</v>
      </c>
      <c r="G481" s="1">
        <f>C481-(C$7+C$8*F481)</f>
        <v>-1.1519999970914796E-3</v>
      </c>
      <c r="O481" s="2">
        <f ca="1">+C$11+C$12*F481</f>
        <v>-1.1254038392873138E-3</v>
      </c>
      <c r="Q481" s="5">
        <f>C481-15018.5</f>
        <v>40366.908020000003</v>
      </c>
      <c r="U481" s="1">
        <f>G481</f>
        <v>-1.1519999970914796E-3</v>
      </c>
    </row>
    <row r="482" spans="1:21" x14ac:dyDescent="0.2">
      <c r="A482" s="59" t="s">
        <v>1189</v>
      </c>
      <c r="B482" s="61" t="s">
        <v>271</v>
      </c>
      <c r="C482" s="60">
        <v>55387.586159999999</v>
      </c>
      <c r="E482" s="1">
        <f>(C482-C$7)/C$8</f>
        <v>7880.9994645007728</v>
      </c>
      <c r="F482" s="1">
        <f>ROUND(2*E482,0)/2</f>
        <v>7881</v>
      </c>
      <c r="G482" s="1">
        <f>C482-(C$7+C$8*F482)</f>
        <v>-1.1663999976008199E-3</v>
      </c>
      <c r="O482" s="2">
        <f ca="1">+C$11+C$12*F482</f>
        <v>-1.1258998367113249E-3</v>
      </c>
      <c r="Q482" s="5">
        <f>C482-15018.5</f>
        <v>40369.086159999999</v>
      </c>
      <c r="U482" s="1">
        <f>G482</f>
        <v>-1.1663999976008199E-3</v>
      </c>
    </row>
    <row r="483" spans="1:21" x14ac:dyDescent="0.2">
      <c r="A483" s="59" t="s">
        <v>1189</v>
      </c>
      <c r="B483" s="61" t="s">
        <v>271</v>
      </c>
      <c r="C483" s="60">
        <v>55389.764360000001</v>
      </c>
      <c r="E483" s="1">
        <f>(C483-C$7)/C$8</f>
        <v>7881.9994854359284</v>
      </c>
      <c r="F483" s="1">
        <f>ROUND(2*E483,0)/2</f>
        <v>7882</v>
      </c>
      <c r="G483" s="1">
        <f>C483-(C$7+C$8*F483)</f>
        <v>-1.1207999923499301E-3</v>
      </c>
      <c r="O483" s="2">
        <f ca="1">+C$11+C$12*F483</f>
        <v>-1.1263958341353351E-3</v>
      </c>
      <c r="Q483" s="5">
        <f>C483-15018.5</f>
        <v>40371.264360000001</v>
      </c>
      <c r="U483" s="1">
        <f>G483</f>
        <v>-1.1207999923499301E-3</v>
      </c>
    </row>
    <row r="484" spans="1:21" x14ac:dyDescent="0.2">
      <c r="A484" s="59" t="s">
        <v>1189</v>
      </c>
      <c r="B484" s="61" t="s">
        <v>271</v>
      </c>
      <c r="C484" s="60">
        <v>55391.942640000001</v>
      </c>
      <c r="E484" s="1">
        <f>(C484-C$7)/C$8</f>
        <v>7882.9995430994259</v>
      </c>
      <c r="F484" s="1">
        <f>ROUND(2*E484,0)/2</f>
        <v>7883</v>
      </c>
      <c r="G484" s="1">
        <f>C484-(C$7+C$8*F484)</f>
        <v>-9.951999963959679E-4</v>
      </c>
      <c r="O484" s="2">
        <f ca="1">+C$11+C$12*F484</f>
        <v>-1.1268918315593453E-3</v>
      </c>
      <c r="Q484" s="5">
        <f>C484-15018.5</f>
        <v>40373.442640000001</v>
      </c>
      <c r="U484" s="1">
        <f>G484</f>
        <v>-9.951999963959679E-4</v>
      </c>
    </row>
    <row r="485" spans="1:21" x14ac:dyDescent="0.2">
      <c r="A485" s="59" t="s">
        <v>1189</v>
      </c>
      <c r="B485" s="61" t="s">
        <v>271</v>
      </c>
      <c r="C485" s="60">
        <v>55394.120779999997</v>
      </c>
      <c r="E485" s="1">
        <f>(C485-C$7)/C$8</f>
        <v>7883.9995364883225</v>
      </c>
      <c r="F485" s="1">
        <f>ROUND(2*E485,0)/2</f>
        <v>7884</v>
      </c>
      <c r="G485" s="1">
        <f>C485-(C$7+C$8*F485)</f>
        <v>-1.0096000041812658E-3</v>
      </c>
      <c r="O485" s="2">
        <f ca="1">+C$11+C$12*F485</f>
        <v>-1.1273878289833556E-3</v>
      </c>
      <c r="Q485" s="5">
        <f>C485-15018.5</f>
        <v>40375.620779999997</v>
      </c>
      <c r="U485" s="1">
        <f>G485</f>
        <v>-1.0096000041812658E-3</v>
      </c>
    </row>
    <row r="486" spans="1:21" x14ac:dyDescent="0.2">
      <c r="A486" s="59" t="s">
        <v>1189</v>
      </c>
      <c r="B486" s="61" t="s">
        <v>271</v>
      </c>
      <c r="C486" s="60">
        <v>55396.298970000003</v>
      </c>
      <c r="E486" s="1">
        <f>(C486-C$7)/C$8</f>
        <v>7884.9995528324371</v>
      </c>
      <c r="F486" s="1">
        <f>ROUND(2*E486,0)/2</f>
        <v>7885</v>
      </c>
      <c r="G486" s="1">
        <f>C486-(C$7+C$8*F486)</f>
        <v>-9.7399999503977597E-4</v>
      </c>
      <c r="O486" s="2">
        <f ca="1">+C$11+C$12*F486</f>
        <v>-1.1278838264073658E-3</v>
      </c>
      <c r="Q486" s="5">
        <f>C486-15018.5</f>
        <v>40377.798970000003</v>
      </c>
      <c r="U486" s="1">
        <f>G486</f>
        <v>-9.7399999503977597E-4</v>
      </c>
    </row>
    <row r="487" spans="1:21" x14ac:dyDescent="0.2">
      <c r="A487" s="59" t="s">
        <v>1189</v>
      </c>
      <c r="B487" s="61" t="s">
        <v>271</v>
      </c>
      <c r="C487" s="60">
        <v>55398.476990000003</v>
      </c>
      <c r="E487" s="1">
        <f>(C487-C$7)/C$8</f>
        <v>7885.9994911288222</v>
      </c>
      <c r="F487" s="1">
        <f>ROUND(2*E487,0)/2</f>
        <v>7886</v>
      </c>
      <c r="G487" s="1">
        <f>C487-(C$7+C$8*F487)</f>
        <v>-1.1083999925176613E-3</v>
      </c>
      <c r="O487" s="2">
        <f ca="1">+C$11+C$12*F487</f>
        <v>-1.128379823831376E-3</v>
      </c>
      <c r="Q487" s="5">
        <f>C487-15018.5</f>
        <v>40379.976990000003</v>
      </c>
      <c r="U487" s="1">
        <f>G487</f>
        <v>-1.1083999925176613E-3</v>
      </c>
    </row>
    <row r="488" spans="1:21" x14ac:dyDescent="0.2">
      <c r="A488" s="59" t="s">
        <v>1189</v>
      </c>
      <c r="B488" s="61" t="s">
        <v>271</v>
      </c>
      <c r="C488" s="60">
        <v>55400.65524</v>
      </c>
      <c r="E488" s="1">
        <f>(C488-C$7)/C$8</f>
        <v>7886.9995350191903</v>
      </c>
      <c r="F488" s="1">
        <f>ROUND(2*E488,0)/2</f>
        <v>7887</v>
      </c>
      <c r="G488" s="1">
        <f>C488-(C$7+C$8*F488)</f>
        <v>-1.0127999921678565E-3</v>
      </c>
      <c r="O488" s="2">
        <f ca="1">+C$11+C$12*F488</f>
        <v>-1.1288758212553863E-3</v>
      </c>
      <c r="Q488" s="5">
        <f>C488-15018.5</f>
        <v>40382.15524</v>
      </c>
      <c r="U488" s="1">
        <f>G488</f>
        <v>-1.0127999921678565E-3</v>
      </c>
    </row>
    <row r="489" spans="1:21" x14ac:dyDescent="0.2">
      <c r="A489" s="59" t="s">
        <v>1189</v>
      </c>
      <c r="B489" s="61" t="s">
        <v>271</v>
      </c>
      <c r="C489" s="60">
        <v>55402.833310000002</v>
      </c>
      <c r="E489" s="1">
        <f>(C489-C$7)/C$8</f>
        <v>7887.9994962707897</v>
      </c>
      <c r="F489" s="1">
        <f>ROUND(2*E489,0)/2</f>
        <v>7888</v>
      </c>
      <c r="G489" s="1">
        <f>C489-(C$7+C$8*F489)</f>
        <v>-1.0971999945468269E-3</v>
      </c>
      <c r="O489" s="2">
        <f ca="1">+C$11+C$12*F489</f>
        <v>-1.1293718186793965E-3</v>
      </c>
      <c r="Q489" s="5">
        <f>C489-15018.5</f>
        <v>40384.333310000002</v>
      </c>
      <c r="U489" s="1">
        <f>G489</f>
        <v>-1.0971999945468269E-3</v>
      </c>
    </row>
    <row r="490" spans="1:21" x14ac:dyDescent="0.2">
      <c r="A490" s="59" t="s">
        <v>1189</v>
      </c>
      <c r="B490" s="61" t="s">
        <v>271</v>
      </c>
      <c r="C490" s="60">
        <v>55405.011509999997</v>
      </c>
      <c r="E490" s="1">
        <f>(C490-C$7)/C$8</f>
        <v>7888.9995172059425</v>
      </c>
      <c r="F490" s="1">
        <f>ROUND(2*E490,0)/2</f>
        <v>7889</v>
      </c>
      <c r="G490" s="1">
        <f>C490-(C$7+C$8*F490)</f>
        <v>-1.0516000038478523E-3</v>
      </c>
      <c r="O490" s="2">
        <f ca="1">+C$11+C$12*F490</f>
        <v>-1.1298678161034076E-3</v>
      </c>
      <c r="Q490" s="5">
        <f>C490-15018.5</f>
        <v>40386.511509999997</v>
      </c>
      <c r="U490" s="1">
        <f>G490</f>
        <v>-1.0516000038478523E-3</v>
      </c>
    </row>
    <row r="491" spans="1:21" x14ac:dyDescent="0.2">
      <c r="A491" s="59" t="s">
        <v>1189</v>
      </c>
      <c r="B491" s="61" t="s">
        <v>271</v>
      </c>
      <c r="C491" s="60">
        <v>55407.189659999996</v>
      </c>
      <c r="E491" s="1">
        <f>(C491-C$7)/C$8</f>
        <v>7889.9995151858839</v>
      </c>
      <c r="F491" s="1">
        <f>ROUND(2*E491,0)/2</f>
        <v>7890</v>
      </c>
      <c r="G491" s="1">
        <f>C491-(C$7+C$8*F491)</f>
        <v>-1.0560000009718351E-3</v>
      </c>
      <c r="O491" s="2">
        <f ca="1">+C$11+C$12*F491</f>
        <v>-1.1303638135274179E-3</v>
      </c>
      <c r="Q491" s="5">
        <f>C491-15018.5</f>
        <v>40388.689659999996</v>
      </c>
      <c r="U491" s="1">
        <f>G491</f>
        <v>-1.0560000009718351E-3</v>
      </c>
    </row>
    <row r="492" spans="1:21" x14ac:dyDescent="0.2">
      <c r="A492" s="59" t="s">
        <v>1189</v>
      </c>
      <c r="B492" s="61" t="s">
        <v>271</v>
      </c>
      <c r="C492" s="60">
        <v>55409.367769999997</v>
      </c>
      <c r="E492" s="1">
        <f>(C492-C$7)/C$8</f>
        <v>7890.9994948016538</v>
      </c>
      <c r="F492" s="1">
        <f>ROUND(2*E492,0)/2</f>
        <v>7891</v>
      </c>
      <c r="G492" s="1">
        <f>C492-(C$7+C$8*F492)</f>
        <v>-1.1003999970853329E-3</v>
      </c>
      <c r="O492" s="2">
        <f ca="1">+C$11+C$12*F492</f>
        <v>-1.1308598109514281E-3</v>
      </c>
      <c r="Q492" s="5">
        <f>C492-15018.5</f>
        <v>40390.867769999997</v>
      </c>
      <c r="U492" s="1">
        <f>G492</f>
        <v>-1.1003999970853329E-3</v>
      </c>
    </row>
    <row r="493" spans="1:21" x14ac:dyDescent="0.2">
      <c r="A493" s="59" t="s">
        <v>1189</v>
      </c>
      <c r="B493" s="61" t="s">
        <v>271</v>
      </c>
      <c r="C493" s="60">
        <v>55411.546000000002</v>
      </c>
      <c r="E493" s="1">
        <f>(C493-C$7)/C$8</f>
        <v>7891.9995295099397</v>
      </c>
      <c r="F493" s="1">
        <f>ROUND(2*E493,0)/2</f>
        <v>7892</v>
      </c>
      <c r="G493" s="1">
        <f>C493-(C$7+C$8*F493)</f>
        <v>-1.0247999962302856E-3</v>
      </c>
      <c r="O493" s="2">
        <f ca="1">+C$11+C$12*F493</f>
        <v>-1.1313558083754383E-3</v>
      </c>
      <c r="Q493" s="5">
        <f>C493-15018.5</f>
        <v>40393.046000000002</v>
      </c>
      <c r="U493" s="1">
        <f>G493</f>
        <v>-1.0247999962302856E-3</v>
      </c>
    </row>
    <row r="494" spans="1:21" x14ac:dyDescent="0.2">
      <c r="A494" s="59" t="s">
        <v>1189</v>
      </c>
      <c r="B494" s="61" t="s">
        <v>271</v>
      </c>
      <c r="C494" s="60">
        <v>55413.724159999998</v>
      </c>
      <c r="E494" s="1">
        <f>(C494-C$7)/C$8</f>
        <v>7892.9995320809212</v>
      </c>
      <c r="F494" s="1">
        <f>ROUND(2*E494,0)/2</f>
        <v>7893</v>
      </c>
      <c r="G494" s="1">
        <f>C494-(C$7+C$8*F494)</f>
        <v>-1.019200004520826E-3</v>
      </c>
      <c r="O494" s="2">
        <f ca="1">+C$11+C$12*F494</f>
        <v>-1.1318518057994486E-3</v>
      </c>
      <c r="Q494" s="5">
        <f>C494-15018.5</f>
        <v>40395.224159999998</v>
      </c>
      <c r="U494" s="1">
        <f>G494</f>
        <v>-1.019200004520826E-3</v>
      </c>
    </row>
    <row r="495" spans="1:21" x14ac:dyDescent="0.2">
      <c r="A495" s="59" t="s">
        <v>1189</v>
      </c>
      <c r="B495" s="61" t="s">
        <v>271</v>
      </c>
      <c r="C495" s="60">
        <v>55415.902260000003</v>
      </c>
      <c r="E495" s="1">
        <f>(C495-C$7)/C$8</f>
        <v>7893.999507105651</v>
      </c>
      <c r="F495" s="1">
        <f>ROUND(2*E495,0)/2</f>
        <v>7894</v>
      </c>
      <c r="G495" s="1">
        <f>C495-(C$7+C$8*F495)</f>
        <v>-1.0735999967437238E-3</v>
      </c>
      <c r="O495" s="2">
        <f ca="1">+C$11+C$12*F495</f>
        <v>-1.1323478032234588E-3</v>
      </c>
      <c r="Q495" s="5">
        <f>C495-15018.5</f>
        <v>40397.402260000003</v>
      </c>
      <c r="U495" s="1">
        <f>G495</f>
        <v>-1.0735999967437238E-3</v>
      </c>
    </row>
    <row r="496" spans="1:21" x14ac:dyDescent="0.2">
      <c r="A496" s="59" t="s">
        <v>1189</v>
      </c>
      <c r="B496" s="61" t="s">
        <v>271</v>
      </c>
      <c r="C496" s="60">
        <v>55418.08049</v>
      </c>
      <c r="E496" s="1">
        <f>(C496-C$7)/C$8</f>
        <v>7894.9995418139333</v>
      </c>
      <c r="F496" s="1">
        <f>ROUND(2*E496,0)/2</f>
        <v>7895</v>
      </c>
      <c r="G496" s="1">
        <f>C496-(C$7+C$8*F496)</f>
        <v>-9.9799999588867649E-4</v>
      </c>
      <c r="O496" s="2">
        <f ca="1">+C$11+C$12*F496</f>
        <v>-1.132843800647469E-3</v>
      </c>
      <c r="Q496" s="5">
        <f>C496-15018.5</f>
        <v>40399.58049</v>
      </c>
      <c r="U496" s="1">
        <f>G496</f>
        <v>-9.9799999588867649E-4</v>
      </c>
    </row>
    <row r="497" spans="1:21" x14ac:dyDescent="0.2">
      <c r="A497" s="59" t="s">
        <v>1189</v>
      </c>
      <c r="B497" s="61" t="s">
        <v>271</v>
      </c>
      <c r="C497" s="60">
        <v>55420.258569999998</v>
      </c>
      <c r="E497" s="1">
        <f>(C497-C$7)/C$8</f>
        <v>7895.9995076565738</v>
      </c>
      <c r="F497" s="1">
        <f>ROUND(2*E497,0)/2</f>
        <v>7896</v>
      </c>
      <c r="G497" s="1">
        <f>C497-(C$7+C$8*F497)</f>
        <v>-1.0723999948822893E-3</v>
      </c>
      <c r="O497" s="2">
        <f ca="1">+C$11+C$12*F497</f>
        <v>-1.1333397980714793E-3</v>
      </c>
      <c r="Q497" s="5">
        <f>C497-15018.5</f>
        <v>40401.758569999998</v>
      </c>
      <c r="U497" s="1">
        <f>G497</f>
        <v>-1.0723999948822893E-3</v>
      </c>
    </row>
    <row r="498" spans="1:21" x14ac:dyDescent="0.2">
      <c r="A498" s="59" t="s">
        <v>1189</v>
      </c>
      <c r="B498" s="61" t="s">
        <v>271</v>
      </c>
      <c r="C498" s="60">
        <v>55422.436759999997</v>
      </c>
      <c r="E498" s="1">
        <f>(C498-C$7)/C$8</f>
        <v>7896.9995240006856</v>
      </c>
      <c r="F498" s="1">
        <f>ROUND(2*E498,0)/2</f>
        <v>7897</v>
      </c>
      <c r="G498" s="1">
        <f>C498-(C$7+C$8*F498)</f>
        <v>-1.0368000002927147E-3</v>
      </c>
      <c r="O498" s="2">
        <f ca="1">+C$11+C$12*F498</f>
        <v>-1.1338357954954904E-3</v>
      </c>
      <c r="Q498" s="5">
        <f>C498-15018.5</f>
        <v>40403.936759999997</v>
      </c>
      <c r="U498" s="1">
        <f>G498</f>
        <v>-1.0368000002927147E-3</v>
      </c>
    </row>
    <row r="499" spans="1:21" x14ac:dyDescent="0.2">
      <c r="A499" s="59" t="s">
        <v>1189</v>
      </c>
      <c r="B499" s="61" t="s">
        <v>271</v>
      </c>
      <c r="C499" s="60">
        <v>55424.614869999998</v>
      </c>
      <c r="E499" s="1">
        <f>(C499-C$7)/C$8</f>
        <v>7897.9995036164564</v>
      </c>
      <c r="F499" s="1">
        <f>ROUND(2*E499,0)/2</f>
        <v>7898</v>
      </c>
      <c r="G499" s="1">
        <f>C499-(C$7+C$8*F499)</f>
        <v>-1.0812000036821701E-3</v>
      </c>
      <c r="O499" s="2">
        <f ca="1">+C$11+C$12*F499</f>
        <v>-1.1343317929195006E-3</v>
      </c>
      <c r="Q499" s="5">
        <f>C499-15018.5</f>
        <v>40406.114869999998</v>
      </c>
      <c r="U499" s="1">
        <f>G499</f>
        <v>-1.0812000036821701E-3</v>
      </c>
    </row>
    <row r="500" spans="1:21" x14ac:dyDescent="0.2">
      <c r="A500" s="59" t="s">
        <v>1189</v>
      </c>
      <c r="B500" s="61" t="s">
        <v>271</v>
      </c>
      <c r="C500" s="60">
        <v>55428.9712</v>
      </c>
      <c r="E500" s="1">
        <f>(C500-C$7)/C$8</f>
        <v>7899.9995133494676</v>
      </c>
      <c r="F500" s="1">
        <f>ROUND(2*E500,0)/2</f>
        <v>7900</v>
      </c>
      <c r="G500" s="1">
        <f>C500-(C$7+C$8*F500)</f>
        <v>-1.0599999950500205E-3</v>
      </c>
      <c r="O500" s="2">
        <f ca="1">+C$11+C$12*F500</f>
        <v>-1.1353237877675211E-3</v>
      </c>
      <c r="Q500" s="5">
        <f>C500-15018.5</f>
        <v>40410.4712</v>
      </c>
      <c r="U500" s="1">
        <f>G500</f>
        <v>-1.0599999950500205E-3</v>
      </c>
    </row>
    <row r="501" spans="1:21" x14ac:dyDescent="0.2">
      <c r="A501" s="59" t="s">
        <v>1189</v>
      </c>
      <c r="B501" s="61" t="s">
        <v>271</v>
      </c>
      <c r="C501" s="60">
        <v>55431.14933</v>
      </c>
      <c r="E501" s="1">
        <f>(C501-C$7)/C$8</f>
        <v>7900.9995021473242</v>
      </c>
      <c r="F501" s="1">
        <f>ROUND(2*E501,0)/2</f>
        <v>7901</v>
      </c>
      <c r="G501" s="1">
        <f>C501-(C$7+C$8*F501)</f>
        <v>-1.0843999989447184E-3</v>
      </c>
      <c r="O501" s="2">
        <f ca="1">+C$11+C$12*F501</f>
        <v>-1.1358197851915313E-3</v>
      </c>
      <c r="Q501" s="5">
        <f>C501-15018.5</f>
        <v>40412.64933</v>
      </c>
      <c r="U501" s="1">
        <f>G501</f>
        <v>-1.0843999989447184E-3</v>
      </c>
    </row>
    <row r="502" spans="1:21" x14ac:dyDescent="0.2">
      <c r="A502" s="59" t="s">
        <v>1189</v>
      </c>
      <c r="B502" s="61" t="s">
        <v>271</v>
      </c>
      <c r="C502" s="60">
        <v>55433.327440000001</v>
      </c>
      <c r="E502" s="1">
        <f>(C502-C$7)/C$8</f>
        <v>7901.9994817630941</v>
      </c>
      <c r="F502" s="1">
        <f>ROUND(2*E502,0)/2</f>
        <v>7902</v>
      </c>
      <c r="G502" s="1">
        <f>C502-(C$7+C$8*F502)</f>
        <v>-1.1287999950582162E-3</v>
      </c>
      <c r="O502" s="2">
        <f ca="1">+C$11+C$12*F502</f>
        <v>-1.1363157826155415E-3</v>
      </c>
      <c r="Q502" s="5">
        <f>C502-15018.5</f>
        <v>40414.827440000001</v>
      </c>
      <c r="U502" s="1">
        <f>G502</f>
        <v>-1.1287999950582162E-3</v>
      </c>
    </row>
    <row r="503" spans="1:21" x14ac:dyDescent="0.2">
      <c r="A503" s="59" t="s">
        <v>1189</v>
      </c>
      <c r="B503" s="61" t="s">
        <v>271</v>
      </c>
      <c r="C503" s="60">
        <v>55435.505599999997</v>
      </c>
      <c r="E503" s="1">
        <f>(C503-C$7)/C$8</f>
        <v>7902.9994843340764</v>
      </c>
      <c r="F503" s="1">
        <f>ROUND(2*E503,0)/2</f>
        <v>7903</v>
      </c>
      <c r="G503" s="1">
        <f>C503-(C$7+C$8*F503)</f>
        <v>-1.1232000033487566E-3</v>
      </c>
      <c r="O503" s="2">
        <f ca="1">+C$11+C$12*F503</f>
        <v>-1.1368117800395518E-3</v>
      </c>
      <c r="Q503" s="5">
        <f>C503-15018.5</f>
        <v>40417.005599999997</v>
      </c>
      <c r="U503" s="1">
        <f>G503</f>
        <v>-1.1232000033487566E-3</v>
      </c>
    </row>
    <row r="504" spans="1:21" x14ac:dyDescent="0.2">
      <c r="A504" s="72" t="s">
        <v>307</v>
      </c>
      <c r="B504" s="75" t="s">
        <v>271</v>
      </c>
      <c r="C504" s="35">
        <v>55437.682699999998</v>
      </c>
      <c r="D504" s="35">
        <v>2.0000000000000001E-4</v>
      </c>
      <c r="E504" s="1">
        <f>(C504-C$7)/C$8</f>
        <v>7903.9990002545273</v>
      </c>
      <c r="F504" s="1">
        <f>ROUND(2*E504,0)/2</f>
        <v>7904</v>
      </c>
      <c r="G504" s="1">
        <f>C504-(C$7+C$8*F504)</f>
        <v>-2.1775999994133599E-3</v>
      </c>
      <c r="K504" s="1">
        <f>G504</f>
        <v>-2.1775999994133599E-3</v>
      </c>
      <c r="O504" s="2">
        <f ca="1">+C$11+C$12*F504</f>
        <v>-1.137307777463562E-3</v>
      </c>
      <c r="Q504" s="5">
        <f>C504-15018.5</f>
        <v>40419.182699999998</v>
      </c>
    </row>
    <row r="505" spans="1:21" x14ac:dyDescent="0.2">
      <c r="A505" s="59" t="s">
        <v>1189</v>
      </c>
      <c r="B505" s="61" t="s">
        <v>271</v>
      </c>
      <c r="C505" s="60">
        <v>55437.683729999997</v>
      </c>
      <c r="E505" s="1">
        <f>(C505-C$7)/C$8</f>
        <v>7903.9994731319321</v>
      </c>
      <c r="F505" s="1">
        <f>ROUND(2*E505,0)/2</f>
        <v>7904</v>
      </c>
      <c r="G505" s="1">
        <f>C505-(C$7+C$8*F505)</f>
        <v>-1.1475999999674968E-3</v>
      </c>
      <c r="O505" s="2">
        <f ca="1">+C$11+C$12*F505</f>
        <v>-1.137307777463562E-3</v>
      </c>
      <c r="Q505" s="5">
        <f>C505-15018.5</f>
        <v>40419.183729999997</v>
      </c>
      <c r="U505" s="1">
        <f>G505</f>
        <v>-1.1475999999674968E-3</v>
      </c>
    </row>
    <row r="506" spans="1:21" x14ac:dyDescent="0.2">
      <c r="A506" s="59" t="s">
        <v>1189</v>
      </c>
      <c r="B506" s="61" t="s">
        <v>271</v>
      </c>
      <c r="C506" s="60">
        <v>55439.861839999998</v>
      </c>
      <c r="E506" s="1">
        <f>(C506-C$7)/C$8</f>
        <v>7904.9994527477029</v>
      </c>
      <c r="F506" s="1">
        <f>ROUND(2*E506,0)/2</f>
        <v>7905</v>
      </c>
      <c r="G506" s="1">
        <f>C506-(C$7+C$8*F506)</f>
        <v>-1.1919999960809946E-3</v>
      </c>
      <c r="O506" s="2">
        <f ca="1">+C$11+C$12*F506</f>
        <v>-1.1378037748875731E-3</v>
      </c>
      <c r="Q506" s="5">
        <f>C506-15018.5</f>
        <v>40421.361839999998</v>
      </c>
      <c r="U506" s="1">
        <f>G506</f>
        <v>-1.1919999960809946E-3</v>
      </c>
    </row>
    <row r="507" spans="1:21" x14ac:dyDescent="0.2">
      <c r="A507" s="59" t="s">
        <v>1189</v>
      </c>
      <c r="B507" s="61" t="s">
        <v>271</v>
      </c>
      <c r="C507" s="60">
        <v>55442.040009999997</v>
      </c>
      <c r="E507" s="1">
        <f>(C507-C$7)/C$8</f>
        <v>7905.999459909729</v>
      </c>
      <c r="F507" s="1">
        <f>ROUND(2*E507,0)/2</f>
        <v>7906</v>
      </c>
      <c r="G507" s="1">
        <f>C507-(C$7+C$8*F507)</f>
        <v>-1.1764000009861775E-3</v>
      </c>
      <c r="O507" s="2">
        <f ca="1">+C$11+C$12*F507</f>
        <v>-1.1382997723115833E-3</v>
      </c>
      <c r="Q507" s="5">
        <f>C507-15018.5</f>
        <v>40423.540009999997</v>
      </c>
      <c r="U507" s="1">
        <f>G507</f>
        <v>-1.1764000009861775E-3</v>
      </c>
    </row>
    <row r="508" spans="1:21" x14ac:dyDescent="0.2">
      <c r="A508" s="59" t="s">
        <v>1189</v>
      </c>
      <c r="B508" s="61" t="s">
        <v>271</v>
      </c>
      <c r="C508" s="60">
        <v>55444.21819</v>
      </c>
      <c r="E508" s="1">
        <f>(C508-C$7)/C$8</f>
        <v>7906.9994716627998</v>
      </c>
      <c r="F508" s="1">
        <f>ROUND(2*E508,0)/2</f>
        <v>7907</v>
      </c>
      <c r="G508" s="1">
        <f>C508-(C$7+C$8*F508)</f>
        <v>-1.1508000025060028E-3</v>
      </c>
      <c r="O508" s="2">
        <f ca="1">+C$11+C$12*F508</f>
        <v>-1.1387957697355936E-3</v>
      </c>
      <c r="Q508" s="5">
        <f>C508-15018.5</f>
        <v>40425.71819</v>
      </c>
      <c r="U508" s="1">
        <f>G508</f>
        <v>-1.1508000025060028E-3</v>
      </c>
    </row>
    <row r="509" spans="1:21" x14ac:dyDescent="0.2">
      <c r="A509" s="59" t="s">
        <v>1189</v>
      </c>
      <c r="B509" s="61" t="s">
        <v>271</v>
      </c>
      <c r="C509" s="60">
        <v>55446.396350000003</v>
      </c>
      <c r="E509" s="1">
        <f>(C509-C$7)/C$8</f>
        <v>7907.9994742337849</v>
      </c>
      <c r="F509" s="1">
        <f>ROUND(2*E509,0)/2</f>
        <v>7908</v>
      </c>
      <c r="G509" s="1">
        <f>C509-(C$7+C$8*F509)</f>
        <v>-1.145199996244628E-3</v>
      </c>
      <c r="O509" s="2">
        <f ca="1">+C$11+C$12*F509</f>
        <v>-1.1392917671596038E-3</v>
      </c>
      <c r="Q509" s="5">
        <f>C509-15018.5</f>
        <v>40427.896350000003</v>
      </c>
      <c r="U509" s="1">
        <f>G509</f>
        <v>-1.145199996244628E-3</v>
      </c>
    </row>
    <row r="510" spans="1:21" x14ac:dyDescent="0.2">
      <c r="A510" s="59" t="s">
        <v>1189</v>
      </c>
      <c r="B510" s="61" t="s">
        <v>271</v>
      </c>
      <c r="C510" s="60">
        <v>55448.574480000003</v>
      </c>
      <c r="E510" s="1">
        <f>(C510-C$7)/C$8</f>
        <v>7908.9994630316405</v>
      </c>
      <c r="F510" s="1">
        <f>ROUND(2*E510,0)/2</f>
        <v>7909</v>
      </c>
      <c r="G510" s="1">
        <f>C510-(C$7+C$8*F510)</f>
        <v>-1.1695999928633682E-3</v>
      </c>
      <c r="O510" s="2">
        <f ca="1">+C$11+C$12*F510</f>
        <v>-1.139787764583614E-3</v>
      </c>
      <c r="Q510" s="5">
        <f>C510-15018.5</f>
        <v>40430.074480000003</v>
      </c>
      <c r="U510" s="1">
        <f>G510</f>
        <v>-1.1695999928633682E-3</v>
      </c>
    </row>
    <row r="511" spans="1:21" x14ac:dyDescent="0.2">
      <c r="A511" s="59" t="s">
        <v>1189</v>
      </c>
      <c r="B511" s="61" t="s">
        <v>271</v>
      </c>
      <c r="C511" s="60">
        <v>55450.752619999999</v>
      </c>
      <c r="E511" s="1">
        <f>(C511-C$7)/C$8</f>
        <v>7909.9994564205372</v>
      </c>
      <c r="F511" s="1">
        <f>ROUND(2*E511,0)/2</f>
        <v>7910</v>
      </c>
      <c r="G511" s="1">
        <f>C511-(C$7+C$8*F511)</f>
        <v>-1.1839999933727086E-3</v>
      </c>
      <c r="O511" s="2">
        <f ca="1">+C$11+C$12*F511</f>
        <v>-1.1402837620076243E-3</v>
      </c>
      <c r="Q511" s="5">
        <f>C511-15018.5</f>
        <v>40432.252619999999</v>
      </c>
      <c r="U511" s="1">
        <f>G511</f>
        <v>-1.1839999933727086E-3</v>
      </c>
    </row>
    <row r="512" spans="1:21" x14ac:dyDescent="0.2">
      <c r="A512" s="59" t="s">
        <v>1189</v>
      </c>
      <c r="B512" s="61" t="s">
        <v>271</v>
      </c>
      <c r="C512" s="60">
        <v>55452.930780000002</v>
      </c>
      <c r="E512" s="1">
        <f>(C512-C$7)/C$8</f>
        <v>7910.9994589915232</v>
      </c>
      <c r="F512" s="1">
        <f>ROUND(2*E512,0)/2</f>
        <v>7911</v>
      </c>
      <c r="G512" s="1">
        <f>C512-(C$7+C$8*F512)</f>
        <v>-1.1783999943872914E-3</v>
      </c>
      <c r="O512" s="2">
        <f ca="1">+C$11+C$12*F512</f>
        <v>-1.1407797594316345E-3</v>
      </c>
      <c r="Q512" s="5">
        <f>C512-15018.5</f>
        <v>40434.430780000002</v>
      </c>
      <c r="U512" s="1">
        <f>G512</f>
        <v>-1.1783999943872914E-3</v>
      </c>
    </row>
    <row r="513" spans="1:21" x14ac:dyDescent="0.2">
      <c r="A513" s="59" t="s">
        <v>1189</v>
      </c>
      <c r="B513" s="61" t="s">
        <v>271</v>
      </c>
      <c r="C513" s="60">
        <v>55455.108919999999</v>
      </c>
      <c r="E513" s="1">
        <f>(C513-C$7)/C$8</f>
        <v>7911.9994523804198</v>
      </c>
      <c r="F513" s="1">
        <f>ROUND(2*E513,0)/2</f>
        <v>7912</v>
      </c>
      <c r="G513" s="1">
        <f>C513-(C$7+C$8*F513)</f>
        <v>-1.1928000021725893E-3</v>
      </c>
      <c r="O513" s="2">
        <f ca="1">+C$11+C$12*F513</f>
        <v>-1.1412757568556448E-3</v>
      </c>
      <c r="Q513" s="5">
        <f>C513-15018.5</f>
        <v>40436.608919999999</v>
      </c>
      <c r="U513" s="1">
        <f>G513</f>
        <v>-1.1928000021725893E-3</v>
      </c>
    </row>
    <row r="514" spans="1:21" x14ac:dyDescent="0.2">
      <c r="A514" s="59" t="s">
        <v>1189</v>
      </c>
      <c r="B514" s="61" t="s">
        <v>271</v>
      </c>
      <c r="C514" s="60">
        <v>55457.287129999997</v>
      </c>
      <c r="E514" s="1">
        <f>(C514-C$7)/C$8</f>
        <v>7912.9994779066164</v>
      </c>
      <c r="F514" s="1">
        <f>ROUND(2*E514,0)/2</f>
        <v>7913</v>
      </c>
      <c r="G514" s="1">
        <f>C514-(C$7+C$8*F514)</f>
        <v>-1.1372000008122995E-3</v>
      </c>
      <c r="O514" s="2">
        <f ca="1">+C$11+C$12*F514</f>
        <v>-1.1417717542796559E-3</v>
      </c>
      <c r="Q514" s="5">
        <f>C514-15018.5</f>
        <v>40438.787129999997</v>
      </c>
      <c r="U514" s="1">
        <f>G514</f>
        <v>-1.1372000008122995E-3</v>
      </c>
    </row>
    <row r="515" spans="1:21" x14ac:dyDescent="0.2">
      <c r="A515" s="59" t="s">
        <v>1189</v>
      </c>
      <c r="B515" s="61" t="s">
        <v>271</v>
      </c>
      <c r="C515" s="60">
        <v>55459.46531</v>
      </c>
      <c r="E515" s="1">
        <f>(C515-C$7)/C$8</f>
        <v>7913.9994896596872</v>
      </c>
      <c r="F515" s="1">
        <f>ROUND(2*E515,0)/2</f>
        <v>7914</v>
      </c>
      <c r="G515" s="1">
        <f>C515-(C$7+C$8*F515)</f>
        <v>-1.1115999950561672E-3</v>
      </c>
      <c r="O515" s="2">
        <f ca="1">+C$11+C$12*F515</f>
        <v>-1.1422677517036661E-3</v>
      </c>
      <c r="Q515" s="5">
        <f>C515-15018.5</f>
        <v>40440.96531</v>
      </c>
      <c r="U515" s="1">
        <f>G515</f>
        <v>-1.1115999950561672E-3</v>
      </c>
    </row>
    <row r="516" spans="1:21" x14ac:dyDescent="0.2">
      <c r="A516" s="59" t="s">
        <v>1189</v>
      </c>
      <c r="B516" s="61" t="s">
        <v>271</v>
      </c>
      <c r="C516" s="60">
        <v>55461.643479999999</v>
      </c>
      <c r="E516" s="1">
        <f>(C516-C$7)/C$8</f>
        <v>7914.9994968217134</v>
      </c>
      <c r="F516" s="1">
        <f>ROUND(2*E516,0)/2</f>
        <v>7915</v>
      </c>
      <c r="G516" s="1">
        <f>C516-(C$7+C$8*F516)</f>
        <v>-1.0959999999613501E-3</v>
      </c>
      <c r="O516" s="2">
        <f ca="1">+C$11+C$12*F516</f>
        <v>-1.1427637491276763E-3</v>
      </c>
      <c r="Q516" s="5">
        <f>C516-15018.5</f>
        <v>40443.143479999999</v>
      </c>
      <c r="U516" s="1">
        <f>G516</f>
        <v>-1.0959999999613501E-3</v>
      </c>
    </row>
    <row r="517" spans="1:21" x14ac:dyDescent="0.2">
      <c r="A517" s="59" t="s">
        <v>1189</v>
      </c>
      <c r="B517" s="61" t="s">
        <v>271</v>
      </c>
      <c r="C517" s="60">
        <v>55463.821640000002</v>
      </c>
      <c r="E517" s="1">
        <f>(C517-C$7)/C$8</f>
        <v>7915.9994993926994</v>
      </c>
      <c r="F517" s="1">
        <f>ROUND(2*E517,0)/2</f>
        <v>7916</v>
      </c>
      <c r="G517" s="1">
        <f>C517-(C$7+C$8*F517)</f>
        <v>-1.0903999936999753E-3</v>
      </c>
      <c r="O517" s="2">
        <f ca="1">+C$11+C$12*F517</f>
        <v>-1.1432597465516866E-3</v>
      </c>
      <c r="Q517" s="5">
        <f>C517-15018.5</f>
        <v>40445.321640000002</v>
      </c>
      <c r="U517" s="1">
        <f>G517</f>
        <v>-1.0903999936999753E-3</v>
      </c>
    </row>
    <row r="518" spans="1:21" x14ac:dyDescent="0.2">
      <c r="A518" s="59" t="s">
        <v>1189</v>
      </c>
      <c r="B518" s="61" t="s">
        <v>271</v>
      </c>
      <c r="C518" s="60">
        <v>55465.999779999998</v>
      </c>
      <c r="E518" s="1">
        <f>(C518-C$7)/C$8</f>
        <v>7916.999492781596</v>
      </c>
      <c r="F518" s="1">
        <f>ROUND(2*E518,0)/2</f>
        <v>7917</v>
      </c>
      <c r="G518" s="1">
        <f>C518-(C$7+C$8*F518)</f>
        <v>-1.1048000014852732E-3</v>
      </c>
      <c r="O518" s="2">
        <f ca="1">+C$11+C$12*F518</f>
        <v>-1.1437557439756968E-3</v>
      </c>
      <c r="Q518" s="5">
        <f>C518-15018.5</f>
        <v>40447.499779999998</v>
      </c>
      <c r="U518" s="1">
        <f>G518</f>
        <v>-1.1048000014852732E-3</v>
      </c>
    </row>
    <row r="519" spans="1:21" x14ac:dyDescent="0.2">
      <c r="A519" s="59" t="s">
        <v>1189</v>
      </c>
      <c r="B519" s="61" t="s">
        <v>271</v>
      </c>
      <c r="C519" s="60">
        <v>55468.177909999999</v>
      </c>
      <c r="E519" s="1">
        <f>(C519-C$7)/C$8</f>
        <v>7917.9994815794516</v>
      </c>
      <c r="F519" s="1">
        <f>ROUND(2*E519,0)/2</f>
        <v>7918</v>
      </c>
      <c r="G519" s="1">
        <f>C519-(C$7+C$8*F519)</f>
        <v>-1.1291999981040135E-3</v>
      </c>
      <c r="O519" s="2">
        <f ca="1">+C$11+C$12*F519</f>
        <v>-1.144251741399707E-3</v>
      </c>
      <c r="Q519" s="5">
        <f>C519-15018.5</f>
        <v>40449.677909999999</v>
      </c>
      <c r="U519" s="1">
        <f>G519</f>
        <v>-1.1291999981040135E-3</v>
      </c>
    </row>
    <row r="520" spans="1:21" x14ac:dyDescent="0.2">
      <c r="A520" s="59" t="s">
        <v>1189</v>
      </c>
      <c r="B520" s="61" t="s">
        <v>271</v>
      </c>
      <c r="C520" s="60">
        <v>55470.356050000002</v>
      </c>
      <c r="E520" s="1">
        <f>(C520-C$7)/C$8</f>
        <v>7918.9994749683519</v>
      </c>
      <c r="F520" s="1">
        <f>ROUND(2*E520,0)/2</f>
        <v>7919</v>
      </c>
      <c r="G520" s="1">
        <f>C520-(C$7+C$8*F520)</f>
        <v>-1.1435999913373962E-3</v>
      </c>
      <c r="O520" s="2">
        <f ca="1">+C$11+C$12*F520</f>
        <v>-1.1447477388237173E-3</v>
      </c>
      <c r="Q520" s="5">
        <f>C520-15018.5</f>
        <v>40451.856050000002</v>
      </c>
      <c r="U520" s="1">
        <f>G520</f>
        <v>-1.1435999913373962E-3</v>
      </c>
    </row>
    <row r="521" spans="1:21" x14ac:dyDescent="0.2">
      <c r="A521" s="59" t="s">
        <v>1189</v>
      </c>
      <c r="B521" s="61" t="s">
        <v>271</v>
      </c>
      <c r="C521" s="60">
        <v>55472.534189999998</v>
      </c>
      <c r="E521" s="1">
        <f>(C521-C$7)/C$8</f>
        <v>7919.9994683572486</v>
      </c>
      <c r="F521" s="1">
        <f>ROUND(2*E521,0)/2</f>
        <v>7920</v>
      </c>
      <c r="G521" s="1">
        <f>C521-(C$7+C$8*F521)</f>
        <v>-1.1579999991226941E-3</v>
      </c>
      <c r="O521" s="2">
        <f ca="1">+C$11+C$12*F521</f>
        <v>-1.1452437362477275E-3</v>
      </c>
      <c r="Q521" s="5">
        <f>C521-15018.5</f>
        <v>40454.034189999998</v>
      </c>
      <c r="U521" s="1">
        <f>G521</f>
        <v>-1.1579999991226941E-3</v>
      </c>
    </row>
    <row r="522" spans="1:21" x14ac:dyDescent="0.2">
      <c r="A522" s="59" t="s">
        <v>1189</v>
      </c>
      <c r="B522" s="61" t="s">
        <v>271</v>
      </c>
      <c r="C522" s="60">
        <v>55474.712290000003</v>
      </c>
      <c r="E522" s="1">
        <f>(C522-C$7)/C$8</f>
        <v>7920.9994433819775</v>
      </c>
      <c r="F522" s="1">
        <f>ROUND(2*E522,0)/2</f>
        <v>7921</v>
      </c>
      <c r="G522" s="1">
        <f>C522-(C$7+C$8*F522)</f>
        <v>-1.2123999986215495E-3</v>
      </c>
      <c r="O522" s="2">
        <f ca="1">+C$11+C$12*F522</f>
        <v>-1.1457397336717386E-3</v>
      </c>
      <c r="Q522" s="5">
        <f>C522-15018.5</f>
        <v>40456.212290000003</v>
      </c>
      <c r="U522" s="1">
        <f>G522</f>
        <v>-1.2123999986215495E-3</v>
      </c>
    </row>
    <row r="523" spans="1:21" x14ac:dyDescent="0.2">
      <c r="A523" s="59" t="s">
        <v>1189</v>
      </c>
      <c r="B523" s="61" t="s">
        <v>271</v>
      </c>
      <c r="C523" s="60">
        <v>55476.890429999999</v>
      </c>
      <c r="E523" s="1">
        <f>(C523-C$7)/C$8</f>
        <v>7921.9994367708741</v>
      </c>
      <c r="F523" s="1">
        <f>ROUND(2*E523,0)/2</f>
        <v>7922</v>
      </c>
      <c r="G523" s="1">
        <f>C523-(C$7+C$8*F523)</f>
        <v>-1.2267999991308898E-3</v>
      </c>
      <c r="O523" s="2">
        <f ca="1">+C$11+C$12*F523</f>
        <v>-1.1462357310957488E-3</v>
      </c>
      <c r="Q523" s="5">
        <f>C523-15018.5</f>
        <v>40458.390429999999</v>
      </c>
      <c r="U523" s="1">
        <f>G523</f>
        <v>-1.2267999991308898E-3</v>
      </c>
    </row>
    <row r="524" spans="1:21" x14ac:dyDescent="0.2">
      <c r="A524" s="59" t="s">
        <v>1189</v>
      </c>
      <c r="B524" s="61" t="s">
        <v>271</v>
      </c>
      <c r="C524" s="60">
        <v>55479.068579999999</v>
      </c>
      <c r="E524" s="1">
        <f>(C524-C$7)/C$8</f>
        <v>7922.9994347508155</v>
      </c>
      <c r="F524" s="1">
        <f>ROUND(2*E524,0)/2</f>
        <v>7923</v>
      </c>
      <c r="G524" s="1">
        <f>C524-(C$7+C$8*F524)</f>
        <v>-1.2311999962548725E-3</v>
      </c>
      <c r="O524" s="2">
        <f ca="1">+C$11+C$12*F524</f>
        <v>-1.1467317285197591E-3</v>
      </c>
      <c r="Q524" s="5">
        <f>C524-15018.5</f>
        <v>40460.568579999999</v>
      </c>
      <c r="U524" s="1">
        <f>G524</f>
        <v>-1.2311999962548725E-3</v>
      </c>
    </row>
    <row r="525" spans="1:21" x14ac:dyDescent="0.2">
      <c r="A525" s="59" t="s">
        <v>1189</v>
      </c>
      <c r="B525" s="61" t="s">
        <v>271</v>
      </c>
      <c r="C525" s="60">
        <v>55481.246709999999</v>
      </c>
      <c r="E525" s="1">
        <f>(C525-C$7)/C$8</f>
        <v>7923.9994235486711</v>
      </c>
      <c r="F525" s="1">
        <f>ROUND(2*E525,0)/2</f>
        <v>7924</v>
      </c>
      <c r="G525" s="1">
        <f>C525-(C$7+C$8*F525)</f>
        <v>-1.2555999928736128E-3</v>
      </c>
      <c r="O525" s="2">
        <f ca="1">+C$11+C$12*F525</f>
        <v>-1.1472277259437693E-3</v>
      </c>
      <c r="Q525" s="5">
        <f>C525-15018.5</f>
        <v>40462.746709999999</v>
      </c>
      <c r="U525" s="1">
        <f>G525</f>
        <v>-1.2555999928736128E-3</v>
      </c>
    </row>
    <row r="526" spans="1:21" x14ac:dyDescent="0.2">
      <c r="A526" s="95" t="s">
        <v>1986</v>
      </c>
      <c r="B526" s="96" t="s">
        <v>272</v>
      </c>
      <c r="C526" s="97">
        <v>55482.334000000003</v>
      </c>
      <c r="D526" s="97">
        <v>2.9999999999999997E-4</v>
      </c>
      <c r="E526" s="1">
        <f>(C526-C$7)/C$8</f>
        <v>7924.4986030375094</v>
      </c>
      <c r="F526" s="1">
        <f>ROUND(2*E526,0)/2</f>
        <v>7924.5</v>
      </c>
      <c r="G526" s="1">
        <f>C526-(C$7+C$8*F526)</f>
        <v>-3.0427999954554252E-3</v>
      </c>
      <c r="K526" s="1">
        <f>G526</f>
        <v>-3.0427999954554252E-3</v>
      </c>
      <c r="O526" s="2">
        <f ca="1">+C$11+C$12*F526</f>
        <v>-1.147475724655774E-3</v>
      </c>
      <c r="Q526" s="5">
        <f>C526-15018.5</f>
        <v>40463.834000000003</v>
      </c>
    </row>
    <row r="527" spans="1:21" x14ac:dyDescent="0.2">
      <c r="A527" s="59" t="s">
        <v>1189</v>
      </c>
      <c r="B527" s="61" t="s">
        <v>271</v>
      </c>
      <c r="C527" s="60">
        <v>55483.424890000002</v>
      </c>
      <c r="E527" s="1">
        <f>(C527-C$7)/C$8</f>
        <v>7924.9994353017419</v>
      </c>
      <c r="F527" s="1">
        <f>ROUND(2*E527,0)/2</f>
        <v>7925</v>
      </c>
      <c r="G527" s="1">
        <f>C527-(C$7+C$8*F527)</f>
        <v>-1.2299999943934381E-3</v>
      </c>
      <c r="O527" s="2">
        <f ca="1">+C$11+C$12*F527</f>
        <v>-1.1477237233677795E-3</v>
      </c>
      <c r="Q527" s="5">
        <f>C527-15018.5</f>
        <v>40464.924890000002</v>
      </c>
      <c r="U527" s="1">
        <f>G527</f>
        <v>-1.2299999943934381E-3</v>
      </c>
    </row>
    <row r="528" spans="1:21" x14ac:dyDescent="0.2">
      <c r="A528" s="59" t="s">
        <v>1189</v>
      </c>
      <c r="B528" s="61" t="s">
        <v>271</v>
      </c>
      <c r="C528" s="60">
        <v>55485.603020000002</v>
      </c>
      <c r="E528" s="1">
        <f>(C528-C$7)/C$8</f>
        <v>7925.9994240995975</v>
      </c>
      <c r="F528" s="1">
        <f>ROUND(2*E528,0)/2</f>
        <v>7926</v>
      </c>
      <c r="G528" s="1">
        <f>C528-(C$7+C$8*F528)</f>
        <v>-1.254399998288136E-3</v>
      </c>
      <c r="O528" s="2">
        <f ca="1">+C$11+C$12*F528</f>
        <v>-1.1482197207917898E-3</v>
      </c>
      <c r="Q528" s="5">
        <f>C528-15018.5</f>
        <v>40467.103020000002</v>
      </c>
      <c r="U528" s="1">
        <f>G528</f>
        <v>-1.254399998288136E-3</v>
      </c>
    </row>
    <row r="529" spans="1:21" x14ac:dyDescent="0.2">
      <c r="A529" s="59" t="s">
        <v>1189</v>
      </c>
      <c r="B529" s="61" t="s">
        <v>271</v>
      </c>
      <c r="C529" s="60">
        <v>55487.781190000002</v>
      </c>
      <c r="E529" s="1">
        <f>(C529-C$7)/C$8</f>
        <v>7926.9994312616245</v>
      </c>
      <c r="F529" s="1">
        <f>ROUND(2*E529,0)/2</f>
        <v>7927</v>
      </c>
      <c r="G529" s="1">
        <f>C529-(C$7+C$8*F529)</f>
        <v>-1.2387999959173612E-3</v>
      </c>
      <c r="O529" s="2">
        <f ca="1">+C$11+C$12*F529</f>
        <v>-1.1487157182158E-3</v>
      </c>
      <c r="Q529" s="5">
        <f>C529-15018.5</f>
        <v>40469.281190000002</v>
      </c>
      <c r="U529" s="1">
        <f>G529</f>
        <v>-1.2387999959173612E-3</v>
      </c>
    </row>
    <row r="530" spans="1:21" x14ac:dyDescent="0.2">
      <c r="A530" s="59" t="s">
        <v>1189</v>
      </c>
      <c r="B530" s="61" t="s">
        <v>271</v>
      </c>
      <c r="C530" s="60">
        <v>55489.959439999999</v>
      </c>
      <c r="E530" s="1">
        <f>(C530-C$7)/C$8</f>
        <v>7927.9994751519916</v>
      </c>
      <c r="F530" s="1">
        <f>ROUND(2*E530,0)/2</f>
        <v>7928</v>
      </c>
      <c r="G530" s="1">
        <f>C530-(C$7+C$8*F530)</f>
        <v>-1.1431999955675565E-3</v>
      </c>
      <c r="O530" s="2">
        <f ca="1">+C$11+C$12*F530</f>
        <v>-1.1492117156398102E-3</v>
      </c>
      <c r="Q530" s="5">
        <f>C530-15018.5</f>
        <v>40471.459439999999</v>
      </c>
      <c r="U530" s="1">
        <f>G530</f>
        <v>-1.1431999955675565E-3</v>
      </c>
    </row>
    <row r="531" spans="1:21" x14ac:dyDescent="0.2">
      <c r="A531" s="59" t="s">
        <v>1189</v>
      </c>
      <c r="B531" s="61" t="s">
        <v>271</v>
      </c>
      <c r="C531" s="60">
        <v>55494.315690000003</v>
      </c>
      <c r="E531" s="1">
        <f>(C531-C$7)/C$8</f>
        <v>7929.9994481566619</v>
      </c>
      <c r="F531" s="1">
        <f>ROUND(2*E531,0)/2</f>
        <v>7930</v>
      </c>
      <c r="G531" s="1">
        <f>C531-(C$7+C$8*F531)</f>
        <v>-1.2019999994663522E-3</v>
      </c>
      <c r="O531" s="2">
        <f ca="1">+C$11+C$12*F531</f>
        <v>-1.1502037104878316E-3</v>
      </c>
      <c r="Q531" s="5">
        <f>C531-15018.5</f>
        <v>40475.815690000003</v>
      </c>
      <c r="U531" s="1">
        <f>G531</f>
        <v>-1.2019999994663522E-3</v>
      </c>
    </row>
    <row r="532" spans="1:21" x14ac:dyDescent="0.2">
      <c r="A532" s="59" t="s">
        <v>1189</v>
      </c>
      <c r="B532" s="61" t="s">
        <v>271</v>
      </c>
      <c r="C532" s="60">
        <v>55496.493889999998</v>
      </c>
      <c r="E532" s="1">
        <f>(C532-C$7)/C$8</f>
        <v>7930.9994690918147</v>
      </c>
      <c r="F532" s="1">
        <f>ROUND(2*E532,0)/2</f>
        <v>7931</v>
      </c>
      <c r="G532" s="1">
        <f>C532-(C$7+C$8*F532)</f>
        <v>-1.15640000149142E-3</v>
      </c>
      <c r="O532" s="2">
        <f ca="1">+C$11+C$12*F532</f>
        <v>-1.1506997079118418E-3</v>
      </c>
      <c r="Q532" s="5">
        <f>C532-15018.5</f>
        <v>40477.993889999998</v>
      </c>
      <c r="U532" s="1">
        <f>G532</f>
        <v>-1.15640000149142E-3</v>
      </c>
    </row>
    <row r="533" spans="1:21" x14ac:dyDescent="0.2">
      <c r="A533" s="59" t="s">
        <v>1189</v>
      </c>
      <c r="B533" s="61" t="s">
        <v>271</v>
      </c>
      <c r="C533" s="60">
        <v>55498.672059999997</v>
      </c>
      <c r="E533" s="1">
        <f>(C533-C$7)/C$8</f>
        <v>7931.9994762538408</v>
      </c>
      <c r="F533" s="1">
        <f>ROUND(2*E533,0)/2</f>
        <v>7932</v>
      </c>
      <c r="G533" s="1">
        <f>C533-(C$7+C$8*F533)</f>
        <v>-1.1407999991206452E-3</v>
      </c>
      <c r="O533" s="2">
        <f ca="1">+C$11+C$12*F533</f>
        <v>-1.151195705335852E-3</v>
      </c>
      <c r="Q533" s="5">
        <f>C533-15018.5</f>
        <v>40480.172059999997</v>
      </c>
      <c r="U533" s="1">
        <f>G533</f>
        <v>-1.1407999991206452E-3</v>
      </c>
    </row>
    <row r="534" spans="1:21" x14ac:dyDescent="0.2">
      <c r="A534" s="59" t="s">
        <v>1189</v>
      </c>
      <c r="B534" s="61" t="s">
        <v>271</v>
      </c>
      <c r="C534" s="60">
        <v>55500.850250000003</v>
      </c>
      <c r="E534" s="1">
        <f>(C534-C$7)/C$8</f>
        <v>7932.9994925979563</v>
      </c>
      <c r="F534" s="1">
        <f>ROUND(2*E534,0)/2</f>
        <v>7933</v>
      </c>
      <c r="G534" s="1">
        <f>C534-(C$7+C$8*F534)</f>
        <v>-1.1051999899791554E-3</v>
      </c>
      <c r="O534" s="2">
        <f ca="1">+C$11+C$12*F534</f>
        <v>-1.1516917027598623E-3</v>
      </c>
      <c r="Q534" s="5">
        <f>C534-15018.5</f>
        <v>40482.350250000003</v>
      </c>
      <c r="U534" s="1">
        <f>G534</f>
        <v>-1.1051999899791554E-3</v>
      </c>
    </row>
    <row r="535" spans="1:21" x14ac:dyDescent="0.2">
      <c r="A535" s="59" t="s">
        <v>1189</v>
      </c>
      <c r="B535" s="61" t="s">
        <v>271</v>
      </c>
      <c r="C535" s="60">
        <v>55503.028409999999</v>
      </c>
      <c r="E535" s="1">
        <f>(C535-C$7)/C$8</f>
        <v>7933.9994951689387</v>
      </c>
      <c r="F535" s="1">
        <f>ROUND(2*E535,0)/2</f>
        <v>7934</v>
      </c>
      <c r="G535" s="1">
        <f>C535-(C$7+C$8*F535)</f>
        <v>-1.0995999982696958E-3</v>
      </c>
      <c r="O535" s="2">
        <f ca="1">+C$11+C$12*F535</f>
        <v>-1.1521877001838725E-3</v>
      </c>
      <c r="Q535" s="5">
        <f>C535-15018.5</f>
        <v>40484.528409999999</v>
      </c>
      <c r="U535" s="1">
        <f>G535</f>
        <v>-1.0995999982696958E-3</v>
      </c>
    </row>
    <row r="536" spans="1:21" x14ac:dyDescent="0.2">
      <c r="A536" s="59" t="s">
        <v>1189</v>
      </c>
      <c r="B536" s="61" t="s">
        <v>271</v>
      </c>
      <c r="C536" s="60">
        <v>55505.206599999998</v>
      </c>
      <c r="E536" s="1">
        <f>(C536-C$7)/C$8</f>
        <v>7934.9995115130496</v>
      </c>
      <c r="F536" s="1">
        <f>ROUND(2*E536,0)/2</f>
        <v>7935</v>
      </c>
      <c r="G536" s="1">
        <f>C536-(C$7+C$8*F536)</f>
        <v>-1.0640000036801212E-3</v>
      </c>
      <c r="O536" s="2">
        <f ca="1">+C$11+C$12*F536</f>
        <v>-1.1526836976078828E-3</v>
      </c>
      <c r="Q536" s="5">
        <f>C536-15018.5</f>
        <v>40486.706599999998</v>
      </c>
      <c r="U536" s="1">
        <f>G536</f>
        <v>-1.0640000036801212E-3</v>
      </c>
    </row>
    <row r="537" spans="1:21" x14ac:dyDescent="0.2">
      <c r="A537" s="59" t="s">
        <v>1189</v>
      </c>
      <c r="B537" s="61" t="s">
        <v>271</v>
      </c>
      <c r="C537" s="60">
        <v>55507.384740000001</v>
      </c>
      <c r="E537" s="1">
        <f>(C537-C$7)/C$8</f>
        <v>7935.9995049019499</v>
      </c>
      <c r="F537" s="1">
        <f>ROUND(2*E537,0)/2</f>
        <v>7936</v>
      </c>
      <c r="G537" s="1">
        <f>C537-(C$7+C$8*F537)</f>
        <v>-1.0783999969135039E-3</v>
      </c>
      <c r="O537" s="2">
        <f ca="1">+C$11+C$12*F537</f>
        <v>-1.153179695031893E-3</v>
      </c>
      <c r="Q537" s="5">
        <f>C537-15018.5</f>
        <v>40488.884740000001</v>
      </c>
      <c r="U537" s="1">
        <f>G537</f>
        <v>-1.0783999969135039E-3</v>
      </c>
    </row>
    <row r="538" spans="1:21" x14ac:dyDescent="0.2">
      <c r="A538" s="59" t="s">
        <v>1189</v>
      </c>
      <c r="B538" s="61" t="s">
        <v>271</v>
      </c>
      <c r="C538" s="60">
        <v>55509.562899999997</v>
      </c>
      <c r="E538" s="1">
        <f>(C538-C$7)/C$8</f>
        <v>7936.9995074729322</v>
      </c>
      <c r="F538" s="1">
        <f>ROUND(2*E538,0)/2</f>
        <v>7937</v>
      </c>
      <c r="G538" s="1">
        <f>C538-(C$7+C$8*F538)</f>
        <v>-1.0727999979280867E-3</v>
      </c>
      <c r="O538" s="2">
        <f ca="1">+C$11+C$12*F538</f>
        <v>-1.1536756924559032E-3</v>
      </c>
      <c r="Q538" s="5">
        <f>C538-15018.5</f>
        <v>40491.062899999997</v>
      </c>
      <c r="U538" s="1">
        <f>G538</f>
        <v>-1.0727999979280867E-3</v>
      </c>
    </row>
    <row r="539" spans="1:21" x14ac:dyDescent="0.2">
      <c r="A539" s="59" t="s">
        <v>1189</v>
      </c>
      <c r="B539" s="61" t="s">
        <v>271</v>
      </c>
      <c r="C539" s="60">
        <v>55511.741029999997</v>
      </c>
      <c r="E539" s="1">
        <f>(C539-C$7)/C$8</f>
        <v>7937.9994962707879</v>
      </c>
      <c r="F539" s="1">
        <f>ROUND(2*E539,0)/2</f>
        <v>7938</v>
      </c>
      <c r="G539" s="1">
        <f>C539-(C$7+C$8*F539)</f>
        <v>-1.0972000018227845E-3</v>
      </c>
      <c r="O539" s="2">
        <f ca="1">+C$11+C$12*F539</f>
        <v>-1.1541716898799143E-3</v>
      </c>
      <c r="Q539" s="5">
        <f>C539-15018.5</f>
        <v>40493.241029999997</v>
      </c>
      <c r="U539" s="1">
        <f>G539</f>
        <v>-1.0972000018227845E-3</v>
      </c>
    </row>
    <row r="540" spans="1:21" x14ac:dyDescent="0.2">
      <c r="A540" s="59" t="s">
        <v>1189</v>
      </c>
      <c r="B540" s="61" t="s">
        <v>271</v>
      </c>
      <c r="C540" s="60">
        <v>55513.919170000001</v>
      </c>
      <c r="E540" s="1">
        <f>(C540-C$7)/C$8</f>
        <v>7938.9994896596882</v>
      </c>
      <c r="F540" s="1">
        <f>ROUND(2*E540,0)/2</f>
        <v>7939</v>
      </c>
      <c r="G540" s="1">
        <f>C540-(C$7+C$8*F540)</f>
        <v>-1.1115999950561672E-3</v>
      </c>
      <c r="O540" s="2">
        <f ca="1">+C$11+C$12*F540</f>
        <v>-1.1546676873039246E-3</v>
      </c>
      <c r="Q540" s="5">
        <f>C540-15018.5</f>
        <v>40495.419170000001</v>
      </c>
      <c r="U540" s="1">
        <f>G540</f>
        <v>-1.1115999950561672E-3</v>
      </c>
    </row>
    <row r="541" spans="1:21" x14ac:dyDescent="0.2">
      <c r="A541" s="59" t="s">
        <v>1189</v>
      </c>
      <c r="B541" s="61" t="s">
        <v>271</v>
      </c>
      <c r="C541" s="60">
        <v>55516.09734</v>
      </c>
      <c r="E541" s="1">
        <f>(C541-C$7)/C$8</f>
        <v>7939.9994968217143</v>
      </c>
      <c r="F541" s="1">
        <f>ROUND(2*E541,0)/2</f>
        <v>7940</v>
      </c>
      <c r="G541" s="1">
        <f>C541-(C$7+C$8*F541)</f>
        <v>-1.0959999999613501E-3</v>
      </c>
      <c r="O541" s="2">
        <f ca="1">+C$11+C$12*F541</f>
        <v>-1.1551636847279348E-3</v>
      </c>
      <c r="Q541" s="5">
        <f>C541-15018.5</f>
        <v>40497.59734</v>
      </c>
      <c r="U541" s="1">
        <f>G541</f>
        <v>-1.0959999999613501E-3</v>
      </c>
    </row>
    <row r="542" spans="1:21" x14ac:dyDescent="0.2">
      <c r="A542" s="59" t="s">
        <v>1189</v>
      </c>
      <c r="B542" s="61" t="s">
        <v>271</v>
      </c>
      <c r="C542" s="60">
        <v>55518.27549</v>
      </c>
      <c r="E542" s="1">
        <f>(C542-C$7)/C$8</f>
        <v>7940.9994948016556</v>
      </c>
      <c r="F542" s="1">
        <f>ROUND(2*E542,0)/2</f>
        <v>7941</v>
      </c>
      <c r="G542" s="1">
        <f>C542-(C$7+C$8*F542)</f>
        <v>-1.1003999970853329E-3</v>
      </c>
      <c r="O542" s="2">
        <f ca="1">+C$11+C$12*F542</f>
        <v>-1.155659682151945E-3</v>
      </c>
      <c r="Q542" s="5">
        <f>C542-15018.5</f>
        <v>40499.77549</v>
      </c>
      <c r="U542" s="1">
        <f>G542</f>
        <v>-1.1003999970853329E-3</v>
      </c>
    </row>
    <row r="543" spans="1:21" x14ac:dyDescent="0.2">
      <c r="A543" s="59" t="s">
        <v>1189</v>
      </c>
      <c r="B543" s="61" t="s">
        <v>271</v>
      </c>
      <c r="C543" s="60">
        <v>55520.45362</v>
      </c>
      <c r="E543" s="1">
        <f>(C543-C$7)/C$8</f>
        <v>7941.9994835995112</v>
      </c>
      <c r="F543" s="1">
        <f>ROUND(2*E543,0)/2</f>
        <v>7942</v>
      </c>
      <c r="G543" s="1">
        <f>C543-(C$7+C$8*F543)</f>
        <v>-1.1247999937040731E-3</v>
      </c>
      <c r="O543" s="2">
        <f ca="1">+C$11+C$12*F543</f>
        <v>-1.1561556795759553E-3</v>
      </c>
      <c r="Q543" s="5">
        <f>C543-15018.5</f>
        <v>40501.95362</v>
      </c>
      <c r="U543" s="1">
        <f>G543</f>
        <v>-1.1247999937040731E-3</v>
      </c>
    </row>
    <row r="544" spans="1:21" x14ac:dyDescent="0.2">
      <c r="A544" s="59" t="s">
        <v>1189</v>
      </c>
      <c r="B544" s="61" t="s">
        <v>271</v>
      </c>
      <c r="C544" s="60">
        <v>55522.631809999999</v>
      </c>
      <c r="E544" s="1">
        <f>(C544-C$7)/C$8</f>
        <v>7942.9994999436231</v>
      </c>
      <c r="F544" s="1">
        <f>ROUND(2*E544,0)/2</f>
        <v>7943</v>
      </c>
      <c r="G544" s="1">
        <f>C544-(C$7+C$8*F544)</f>
        <v>-1.0891999991144985E-3</v>
      </c>
      <c r="O544" s="2">
        <f ca="1">+C$11+C$12*F544</f>
        <v>-1.1566516769999655E-3</v>
      </c>
      <c r="Q544" s="5">
        <f>C544-15018.5</f>
        <v>40504.131809999999</v>
      </c>
      <c r="U544" s="1">
        <f>G544</f>
        <v>-1.0891999991144985E-3</v>
      </c>
    </row>
    <row r="545" spans="1:21" x14ac:dyDescent="0.2">
      <c r="A545" s="59" t="s">
        <v>1189</v>
      </c>
      <c r="B545" s="61" t="s">
        <v>271</v>
      </c>
      <c r="C545" s="60">
        <v>55524.809950000003</v>
      </c>
      <c r="E545" s="1">
        <f>(C545-C$7)/C$8</f>
        <v>7943.9994933325224</v>
      </c>
      <c r="F545" s="1">
        <f>ROUND(2*E545,0)/2</f>
        <v>7944</v>
      </c>
      <c r="G545" s="1">
        <f>C545-(C$7+C$8*F545)</f>
        <v>-1.1035999996238388E-3</v>
      </c>
      <c r="O545" s="2">
        <f ca="1">+C$11+C$12*F545</f>
        <v>-1.1571476744239757E-3</v>
      </c>
      <c r="Q545" s="5">
        <f>C545-15018.5</f>
        <v>40506.309950000003</v>
      </c>
      <c r="U545" s="1">
        <f>G545</f>
        <v>-1.1035999996238388E-3</v>
      </c>
    </row>
    <row r="546" spans="1:21" x14ac:dyDescent="0.2">
      <c r="A546" s="59" t="s">
        <v>1189</v>
      </c>
      <c r="B546" s="61" t="s">
        <v>271</v>
      </c>
      <c r="C546" s="60">
        <v>55526.988080000003</v>
      </c>
      <c r="E546" s="1">
        <f>(C546-C$7)/C$8</f>
        <v>7944.999482130379</v>
      </c>
      <c r="F546" s="1">
        <f>ROUND(2*E546,0)/2</f>
        <v>7945</v>
      </c>
      <c r="G546" s="1">
        <f>C546-(C$7+C$8*F546)</f>
        <v>-1.1279999962425791E-3</v>
      </c>
      <c r="O546" s="2">
        <f ca="1">+C$11+C$12*F546</f>
        <v>-1.157643671847986E-3</v>
      </c>
      <c r="Q546" s="5">
        <f>C546-15018.5</f>
        <v>40508.488080000003</v>
      </c>
      <c r="U546" s="1">
        <f>G546</f>
        <v>-1.1279999962425791E-3</v>
      </c>
    </row>
    <row r="547" spans="1:21" x14ac:dyDescent="0.2">
      <c r="A547" s="59" t="s">
        <v>1189</v>
      </c>
      <c r="B547" s="61" t="s">
        <v>271</v>
      </c>
      <c r="C547" s="60">
        <v>55529.166239999999</v>
      </c>
      <c r="E547" s="1">
        <f>(C547-C$7)/C$8</f>
        <v>7945.9994847013604</v>
      </c>
      <c r="F547" s="1">
        <f>ROUND(2*E547,0)/2</f>
        <v>7946</v>
      </c>
      <c r="G547" s="1">
        <f>C547-(C$7+C$8*F547)</f>
        <v>-1.1223999972571619E-3</v>
      </c>
      <c r="O547" s="2">
        <f ca="1">+C$11+C$12*F547</f>
        <v>-1.1581396692719971E-3</v>
      </c>
      <c r="Q547" s="5">
        <f>C547-15018.5</f>
        <v>40510.666239999999</v>
      </c>
      <c r="U547" s="1">
        <f>G547</f>
        <v>-1.1223999972571619E-3</v>
      </c>
    </row>
    <row r="548" spans="1:21" x14ac:dyDescent="0.2">
      <c r="A548" s="59" t="s">
        <v>1189</v>
      </c>
      <c r="B548" s="61" t="s">
        <v>271</v>
      </c>
      <c r="C548" s="60">
        <v>55531.344420000001</v>
      </c>
      <c r="E548" s="1">
        <f>(C548-C$7)/C$8</f>
        <v>7946.9994964544312</v>
      </c>
      <c r="F548" s="1">
        <f>ROUND(2*E548,0)/2</f>
        <v>7947</v>
      </c>
      <c r="G548" s="1">
        <f>C548-(C$7+C$8*F548)</f>
        <v>-1.0967999915010296E-3</v>
      </c>
      <c r="O548" s="2">
        <f ca="1">+C$11+C$12*F548</f>
        <v>-1.1586356666960073E-3</v>
      </c>
      <c r="Q548" s="5">
        <f>C548-15018.5</f>
        <v>40512.844420000001</v>
      </c>
      <c r="U548" s="1">
        <f>G548</f>
        <v>-1.0967999915010296E-3</v>
      </c>
    </row>
    <row r="549" spans="1:21" x14ac:dyDescent="0.2">
      <c r="A549" s="59" t="s">
        <v>1189</v>
      </c>
      <c r="B549" s="61" t="s">
        <v>271</v>
      </c>
      <c r="C549" s="60">
        <v>55533.522510000003</v>
      </c>
      <c r="E549" s="1">
        <f>(C549-C$7)/C$8</f>
        <v>7947.9994668881163</v>
      </c>
      <c r="F549" s="1">
        <f>ROUND(2*E549,0)/2</f>
        <v>7948</v>
      </c>
      <c r="G549" s="1">
        <f>C549-(C$7+C$8*F549)</f>
        <v>-1.1611999943852425E-3</v>
      </c>
      <c r="O549" s="2">
        <f ca="1">+C$11+C$12*F549</f>
        <v>-1.1591316641200175E-3</v>
      </c>
      <c r="Q549" s="5">
        <f>C549-15018.5</f>
        <v>40515.022510000003</v>
      </c>
      <c r="U549" s="1">
        <f>G549</f>
        <v>-1.1611999943852425E-3</v>
      </c>
    </row>
    <row r="550" spans="1:21" x14ac:dyDescent="0.2">
      <c r="A550" s="59" t="s">
        <v>1189</v>
      </c>
      <c r="B550" s="61" t="s">
        <v>271</v>
      </c>
      <c r="C550" s="60">
        <v>55535.700649999999</v>
      </c>
      <c r="E550" s="1">
        <f>(C550-C$7)/C$8</f>
        <v>7948.999460277013</v>
      </c>
      <c r="F550" s="1">
        <f>ROUND(2*E550,0)/2</f>
        <v>7949</v>
      </c>
      <c r="G550" s="1">
        <f>C550-(C$7+C$8*F550)</f>
        <v>-1.1756000021705404E-3</v>
      </c>
      <c r="O550" s="2">
        <f ca="1">+C$11+C$12*F550</f>
        <v>-1.1596276615440278E-3</v>
      </c>
      <c r="Q550" s="5">
        <f>C550-15018.5</f>
        <v>40517.200649999999</v>
      </c>
      <c r="U550" s="1">
        <f>G550</f>
        <v>-1.1756000021705404E-3</v>
      </c>
    </row>
    <row r="551" spans="1:21" x14ac:dyDescent="0.2">
      <c r="A551" s="59" t="s">
        <v>1189</v>
      </c>
      <c r="B551" s="61" t="s">
        <v>271</v>
      </c>
      <c r="C551" s="60">
        <v>55537.878799999999</v>
      </c>
      <c r="E551" s="1">
        <f>(C551-C$7)/C$8</f>
        <v>7949.9994582569543</v>
      </c>
      <c r="F551" s="1">
        <f>ROUND(2*E551,0)/2</f>
        <v>7950</v>
      </c>
      <c r="G551" s="1">
        <f>C551-(C$7+C$8*F551)</f>
        <v>-1.1799999992945231E-3</v>
      </c>
      <c r="O551" s="2">
        <f ca="1">+C$11+C$12*F551</f>
        <v>-1.160123658968038E-3</v>
      </c>
      <c r="Q551" s="5">
        <f>C551-15018.5</f>
        <v>40519.378799999999</v>
      </c>
      <c r="U551" s="1">
        <f>G551</f>
        <v>-1.1799999992945231E-3</v>
      </c>
    </row>
    <row r="552" spans="1:21" x14ac:dyDescent="0.2">
      <c r="A552" s="59" t="s">
        <v>1189</v>
      </c>
      <c r="B552" s="61" t="s">
        <v>271</v>
      </c>
      <c r="C552" s="60">
        <v>55540.056960000002</v>
      </c>
      <c r="E552" s="1">
        <f>(C552-C$7)/C$8</f>
        <v>7950.9994608279394</v>
      </c>
      <c r="F552" s="1">
        <f>ROUND(2*E552,0)/2</f>
        <v>7951</v>
      </c>
      <c r="G552" s="1">
        <f>C552-(C$7+C$8*F552)</f>
        <v>-1.1743999930331483E-3</v>
      </c>
      <c r="O552" s="2">
        <f ca="1">+C$11+C$12*F552</f>
        <v>-1.1606196563920482E-3</v>
      </c>
      <c r="Q552" s="5">
        <f>C552-15018.5</f>
        <v>40521.556960000002</v>
      </c>
      <c r="U552" s="1">
        <f>G552</f>
        <v>-1.1743999930331483E-3</v>
      </c>
    </row>
    <row r="553" spans="1:21" x14ac:dyDescent="0.2">
      <c r="A553" s="59" t="s">
        <v>1189</v>
      </c>
      <c r="B553" s="61" t="s">
        <v>271</v>
      </c>
      <c r="C553" s="60">
        <v>55542.235139999997</v>
      </c>
      <c r="E553" s="1">
        <f>(C553-C$7)/C$8</f>
        <v>7951.9994725810066</v>
      </c>
      <c r="F553" s="1">
        <f>ROUND(2*E553,0)/2</f>
        <v>7952</v>
      </c>
      <c r="G553" s="1">
        <f>C553-(C$7+C$8*F553)</f>
        <v>-1.1488000018289313E-3</v>
      </c>
      <c r="O553" s="2">
        <f ca="1">+C$11+C$12*F553</f>
        <v>-1.1611156538160585E-3</v>
      </c>
      <c r="Q553" s="5">
        <f>C553-15018.5</f>
        <v>40523.735139999997</v>
      </c>
      <c r="U553" s="1">
        <f>G553</f>
        <v>-1.1488000018289313E-3</v>
      </c>
    </row>
    <row r="554" spans="1:21" x14ac:dyDescent="0.2">
      <c r="A554" s="59" t="s">
        <v>1189</v>
      </c>
      <c r="B554" s="61" t="s">
        <v>271</v>
      </c>
      <c r="C554" s="60">
        <v>55546.591469999999</v>
      </c>
      <c r="E554" s="1">
        <f>(C554-C$7)/C$8</f>
        <v>7953.9994823140187</v>
      </c>
      <c r="F554" s="1">
        <f>ROUND(2*E554,0)/2</f>
        <v>7954</v>
      </c>
      <c r="G554" s="1">
        <f>C554-(C$7+C$8*F554)</f>
        <v>-1.1276000004727393E-3</v>
      </c>
      <c r="O554" s="2">
        <f ca="1">+C$11+C$12*F554</f>
        <v>-1.1621076486640798E-3</v>
      </c>
      <c r="Q554" s="5">
        <f>C554-15018.5</f>
        <v>40528.091469999999</v>
      </c>
      <c r="U554" s="1">
        <f>G554</f>
        <v>-1.1276000004727393E-3</v>
      </c>
    </row>
    <row r="555" spans="1:21" x14ac:dyDescent="0.2">
      <c r="A555" s="59" t="s">
        <v>1189</v>
      </c>
      <c r="B555" s="61" t="s">
        <v>271</v>
      </c>
      <c r="C555" s="60">
        <v>55548.769630000003</v>
      </c>
      <c r="E555" s="1">
        <f>(C555-C$7)/C$8</f>
        <v>7954.9994848850038</v>
      </c>
      <c r="F555" s="1">
        <f>ROUND(2*E555,0)/2</f>
        <v>7955</v>
      </c>
      <c r="G555" s="1">
        <f>C555-(C$7+C$8*F555)</f>
        <v>-1.1219999942113645E-3</v>
      </c>
      <c r="O555" s="2">
        <f ca="1">+C$11+C$12*F555</f>
        <v>-1.16260364608809E-3</v>
      </c>
      <c r="Q555" s="5">
        <f>C555-15018.5</f>
        <v>40530.269630000003</v>
      </c>
      <c r="U555" s="1">
        <f>G555</f>
        <v>-1.1219999942113645E-3</v>
      </c>
    </row>
    <row r="556" spans="1:21" x14ac:dyDescent="0.2">
      <c r="A556" s="59" t="s">
        <v>1189</v>
      </c>
      <c r="B556" s="61" t="s">
        <v>271</v>
      </c>
      <c r="C556" s="60">
        <v>55550.947809999998</v>
      </c>
      <c r="E556" s="1">
        <f>(C556-C$7)/C$8</f>
        <v>7955.9994966380718</v>
      </c>
      <c r="F556" s="1">
        <f>ROUND(2*E556,0)/2</f>
        <v>7956</v>
      </c>
      <c r="G556" s="1">
        <f>C556-(C$7+C$8*F556)</f>
        <v>-1.0963999957311898E-3</v>
      </c>
      <c r="O556" s="2">
        <f ca="1">+C$11+C$12*F556</f>
        <v>-1.1630996435121003E-3</v>
      </c>
      <c r="Q556" s="5">
        <f>C556-15018.5</f>
        <v>40532.447809999998</v>
      </c>
      <c r="U556" s="1">
        <f>G556</f>
        <v>-1.0963999957311898E-3</v>
      </c>
    </row>
    <row r="557" spans="1:21" x14ac:dyDescent="0.2">
      <c r="A557" s="59" t="s">
        <v>1189</v>
      </c>
      <c r="B557" s="61" t="s">
        <v>271</v>
      </c>
      <c r="C557" s="60">
        <v>55570.551099999997</v>
      </c>
      <c r="E557" s="1">
        <f>(C557-C$7)/C$8</f>
        <v>7964.9994509112848</v>
      </c>
      <c r="F557" s="1">
        <f>ROUND(2*E557,0)/2</f>
        <v>7965</v>
      </c>
      <c r="G557" s="1">
        <f>C557-(C$7+C$8*F557)</f>
        <v>-1.1959999974351376E-3</v>
      </c>
      <c r="O557" s="2">
        <f ca="1">+C$11+C$12*F557</f>
        <v>-1.1675636203281933E-3</v>
      </c>
      <c r="Q557" s="5">
        <f>C557-15018.5</f>
        <v>40552.051099999997</v>
      </c>
      <c r="U557" s="1">
        <f>G557</f>
        <v>-1.1959999974351376E-3</v>
      </c>
    </row>
    <row r="558" spans="1:21" x14ac:dyDescent="0.2">
      <c r="A558" s="59" t="s">
        <v>1189</v>
      </c>
      <c r="B558" s="61" t="s">
        <v>271</v>
      </c>
      <c r="C558" s="60">
        <v>55572.729270000003</v>
      </c>
      <c r="E558" s="1">
        <f>(C558-C$7)/C$8</f>
        <v>7965.9994580733146</v>
      </c>
      <c r="F558" s="1">
        <f>ROUND(2*E558,0)/2</f>
        <v>7966</v>
      </c>
      <c r="G558" s="1">
        <f>C558-(C$7+C$8*F558)</f>
        <v>-1.1803999950643629E-3</v>
      </c>
      <c r="O558" s="2">
        <f ca="1">+C$11+C$12*F558</f>
        <v>-1.1680596177522035E-3</v>
      </c>
      <c r="Q558" s="5">
        <f>C558-15018.5</f>
        <v>40554.229270000003</v>
      </c>
      <c r="U558" s="1">
        <f>G558</f>
        <v>-1.1803999950643629E-3</v>
      </c>
    </row>
    <row r="559" spans="1:21" x14ac:dyDescent="0.2">
      <c r="A559" s="59" t="s">
        <v>1189</v>
      </c>
      <c r="B559" s="61" t="s">
        <v>271</v>
      </c>
      <c r="C559" s="60">
        <v>55574.907460000002</v>
      </c>
      <c r="E559" s="1">
        <f>(C559-C$7)/C$8</f>
        <v>7966.9994744174264</v>
      </c>
      <c r="F559" s="1">
        <f>ROUND(2*E559,0)/2</f>
        <v>7967</v>
      </c>
      <c r="G559" s="1">
        <f>C559-(C$7+C$8*F559)</f>
        <v>-1.1448000004747882E-3</v>
      </c>
      <c r="O559" s="2">
        <f ca="1">+C$11+C$12*F559</f>
        <v>-1.1685556151762137E-3</v>
      </c>
      <c r="Q559" s="5">
        <f>C559-15018.5</f>
        <v>40556.407460000002</v>
      </c>
      <c r="U559" s="1">
        <f>G559</f>
        <v>-1.1448000004747882E-3</v>
      </c>
    </row>
    <row r="560" spans="1:21" x14ac:dyDescent="0.2">
      <c r="A560" s="59" t="s">
        <v>1189</v>
      </c>
      <c r="B560" s="61" t="s">
        <v>271</v>
      </c>
      <c r="C560" s="60">
        <v>55577.085590000002</v>
      </c>
      <c r="E560" s="1">
        <f>(C560-C$7)/C$8</f>
        <v>7967.999463215282</v>
      </c>
      <c r="F560" s="1">
        <f>ROUND(2*E560,0)/2</f>
        <v>7968</v>
      </c>
      <c r="G560" s="1">
        <f>C560-(C$7+C$8*F560)</f>
        <v>-1.1691999970935285E-3</v>
      </c>
      <c r="O560" s="2">
        <f ca="1">+C$11+C$12*F560</f>
        <v>-1.169051612600224E-3</v>
      </c>
      <c r="Q560" s="5">
        <f>C560-15018.5</f>
        <v>40558.585590000002</v>
      </c>
      <c r="U560" s="1">
        <f>G560</f>
        <v>-1.1691999970935285E-3</v>
      </c>
    </row>
    <row r="561" spans="1:21" x14ac:dyDescent="0.2">
      <c r="A561" s="59" t="s">
        <v>1189</v>
      </c>
      <c r="B561" s="61" t="s">
        <v>271</v>
      </c>
      <c r="C561" s="60">
        <v>55579.263729999999</v>
      </c>
      <c r="E561" s="1">
        <f>(C561-C$7)/C$8</f>
        <v>7968.9994566041787</v>
      </c>
      <c r="F561" s="1">
        <f>ROUND(2*E561,0)/2</f>
        <v>7969</v>
      </c>
      <c r="G561" s="1">
        <f>C561-(C$7+C$8*F561)</f>
        <v>-1.1835999976028688E-3</v>
      </c>
      <c r="O561" s="2">
        <f ca="1">+C$11+C$12*F561</f>
        <v>-1.1695476100242342E-3</v>
      </c>
      <c r="Q561" s="5">
        <f>C561-15018.5</f>
        <v>40560.763729999999</v>
      </c>
      <c r="U561" s="1">
        <f>G561</f>
        <v>-1.1835999976028688E-3</v>
      </c>
    </row>
    <row r="562" spans="1:21" x14ac:dyDescent="0.2">
      <c r="A562" s="59" t="s">
        <v>1189</v>
      </c>
      <c r="B562" s="61" t="s">
        <v>271</v>
      </c>
      <c r="C562" s="60">
        <v>55581.441939999997</v>
      </c>
      <c r="E562" s="1">
        <f>(C562-C$7)/C$8</f>
        <v>7969.9994821303762</v>
      </c>
      <c r="F562" s="1">
        <f>ROUND(2*E562,0)/2</f>
        <v>7970</v>
      </c>
      <c r="G562" s="1">
        <f>C562-(C$7+C$8*F562)</f>
        <v>-1.1279999962425791E-3</v>
      </c>
      <c r="O562" s="2">
        <f ca="1">+C$11+C$12*F562</f>
        <v>-1.1700436074482453E-3</v>
      </c>
      <c r="Q562" s="5">
        <f>C562-15018.5</f>
        <v>40562.941939999997</v>
      </c>
      <c r="U562" s="1">
        <f>G562</f>
        <v>-1.1279999962425791E-3</v>
      </c>
    </row>
    <row r="563" spans="1:21" x14ac:dyDescent="0.2">
      <c r="A563" s="59" t="s">
        <v>1189</v>
      </c>
      <c r="B563" s="61" t="s">
        <v>271</v>
      </c>
      <c r="C563" s="60">
        <v>55583.6201</v>
      </c>
      <c r="E563" s="1">
        <f>(C563-C$7)/C$8</f>
        <v>7970.9994847013613</v>
      </c>
      <c r="F563" s="1">
        <f>ROUND(2*E563,0)/2</f>
        <v>7971</v>
      </c>
      <c r="G563" s="1">
        <f>C563-(C$7+C$8*F563)</f>
        <v>-1.1223999972571619E-3</v>
      </c>
      <c r="O563" s="2">
        <f ca="1">+C$11+C$12*F563</f>
        <v>-1.1705396048722555E-3</v>
      </c>
      <c r="Q563" s="5">
        <f>C563-15018.5</f>
        <v>40565.1201</v>
      </c>
      <c r="U563" s="1">
        <f>G563</f>
        <v>-1.1223999972571619E-3</v>
      </c>
    </row>
    <row r="564" spans="1:21" x14ac:dyDescent="0.2">
      <c r="A564" s="59" t="s">
        <v>1189</v>
      </c>
      <c r="B564" s="61" t="s">
        <v>271</v>
      </c>
      <c r="C564" s="60">
        <v>55585.79823</v>
      </c>
      <c r="E564" s="1">
        <f>(C564-C$7)/C$8</f>
        <v>7971.9994734992169</v>
      </c>
      <c r="F564" s="1">
        <f>ROUND(2*E564,0)/2</f>
        <v>7972</v>
      </c>
      <c r="G564" s="1">
        <f>C564-(C$7+C$8*F564)</f>
        <v>-1.1468000011518598E-3</v>
      </c>
      <c r="O564" s="2">
        <f ca="1">+C$11+C$12*F564</f>
        <v>-1.1710356022962658E-3</v>
      </c>
      <c r="Q564" s="5">
        <f>C564-15018.5</f>
        <v>40567.29823</v>
      </c>
      <c r="U564" s="1">
        <f>G564</f>
        <v>-1.1468000011518598E-3</v>
      </c>
    </row>
    <row r="565" spans="1:21" x14ac:dyDescent="0.2">
      <c r="A565" s="59" t="s">
        <v>1189</v>
      </c>
      <c r="B565" s="61" t="s">
        <v>271</v>
      </c>
      <c r="C565" s="60">
        <v>55587.976369999997</v>
      </c>
      <c r="E565" s="1">
        <f>(C565-C$7)/C$8</f>
        <v>7972.9994668881136</v>
      </c>
      <c r="F565" s="1">
        <f>ROUND(2*E565,0)/2</f>
        <v>7973</v>
      </c>
      <c r="G565" s="1">
        <f>C565-(C$7+C$8*F565)</f>
        <v>-1.1612000016612001E-3</v>
      </c>
      <c r="O565" s="2">
        <f ca="1">+C$11+C$12*F565</f>
        <v>-1.171531599720276E-3</v>
      </c>
      <c r="Q565" s="5">
        <f>C565-15018.5</f>
        <v>40569.476369999997</v>
      </c>
      <c r="U565" s="1">
        <f>G565</f>
        <v>-1.1612000016612001E-3</v>
      </c>
    </row>
    <row r="566" spans="1:21" x14ac:dyDescent="0.2">
      <c r="A566" s="59" t="s">
        <v>1189</v>
      </c>
      <c r="B566" s="61" t="s">
        <v>271</v>
      </c>
      <c r="C566" s="60">
        <v>55590.154519999996</v>
      </c>
      <c r="E566" s="1">
        <f>(C566-C$7)/C$8</f>
        <v>7973.9994648680549</v>
      </c>
      <c r="F566" s="1">
        <f>ROUND(2*E566,0)/2</f>
        <v>7974</v>
      </c>
      <c r="G566" s="1">
        <f>C566-(C$7+C$8*F566)</f>
        <v>-1.1655999987851828E-3</v>
      </c>
      <c r="O566" s="2">
        <f ca="1">+C$11+C$12*F566</f>
        <v>-1.1720275971442862E-3</v>
      </c>
      <c r="Q566" s="5">
        <f>C566-15018.5</f>
        <v>40571.654519999996</v>
      </c>
      <c r="U566" s="1">
        <f>G566</f>
        <v>-1.1655999987851828E-3</v>
      </c>
    </row>
    <row r="567" spans="1:21" x14ac:dyDescent="0.2">
      <c r="A567" s="59" t="s">
        <v>1189</v>
      </c>
      <c r="B567" s="61" t="s">
        <v>271</v>
      </c>
      <c r="C567" s="60">
        <v>55592.332670000003</v>
      </c>
      <c r="E567" s="1">
        <f>(C567-C$7)/C$8</f>
        <v>7974.999462847999</v>
      </c>
      <c r="F567" s="1">
        <f>ROUND(2*E567,0)/2</f>
        <v>7975</v>
      </c>
      <c r="G567" s="1">
        <f>C567-(C$7+C$8*F567)</f>
        <v>-1.169999988633208E-3</v>
      </c>
      <c r="O567" s="2">
        <f ca="1">+C$11+C$12*F567</f>
        <v>-1.1725235945682965E-3</v>
      </c>
      <c r="Q567" s="5">
        <f>C567-15018.5</f>
        <v>40573.832670000003</v>
      </c>
      <c r="U567" s="1">
        <f>G567</f>
        <v>-1.169999988633208E-3</v>
      </c>
    </row>
    <row r="568" spans="1:21" x14ac:dyDescent="0.2">
      <c r="A568" s="59" t="s">
        <v>1189</v>
      </c>
      <c r="B568" s="61" t="s">
        <v>271</v>
      </c>
      <c r="C568" s="60">
        <v>55598.867109999999</v>
      </c>
      <c r="E568" s="1">
        <f>(C568-C$7)/C$8</f>
        <v>7977.9994521967783</v>
      </c>
      <c r="F568" s="1">
        <f>ROUND(2*E568,0)/2</f>
        <v>7978</v>
      </c>
      <c r="G568" s="1">
        <f>C568-(C$7+C$8*F568)</f>
        <v>-1.193199997942429E-3</v>
      </c>
      <c r="O568" s="2">
        <f ca="1">+C$11+C$12*F568</f>
        <v>-1.174011586840328E-3</v>
      </c>
      <c r="Q568" s="5">
        <f>C568-15018.5</f>
        <v>40580.367109999999</v>
      </c>
      <c r="U568" s="1">
        <f>G568</f>
        <v>-1.193199997942429E-3</v>
      </c>
    </row>
    <row r="569" spans="1:21" x14ac:dyDescent="0.2">
      <c r="A569" s="59" t="s">
        <v>1189</v>
      </c>
      <c r="B569" s="61" t="s">
        <v>271</v>
      </c>
      <c r="C569" s="60">
        <v>55601.045259999999</v>
      </c>
      <c r="E569" s="1">
        <f>(C569-C$7)/C$8</f>
        <v>7978.9994501767187</v>
      </c>
      <c r="F569" s="1">
        <f>ROUND(2*E569,0)/2</f>
        <v>7979</v>
      </c>
      <c r="G569" s="1">
        <f>C569-(C$7+C$8*F569)</f>
        <v>-1.1975999950664118E-3</v>
      </c>
      <c r="O569" s="2">
        <f ca="1">+C$11+C$12*F569</f>
        <v>-1.1745075842643383E-3</v>
      </c>
      <c r="Q569" s="5">
        <f>C569-15018.5</f>
        <v>40582.545259999999</v>
      </c>
      <c r="U569" s="1">
        <f>G569</f>
        <v>-1.1975999950664118E-3</v>
      </c>
    </row>
    <row r="570" spans="1:21" x14ac:dyDescent="0.2">
      <c r="A570" s="59" t="s">
        <v>1189</v>
      </c>
      <c r="B570" s="61" t="s">
        <v>271</v>
      </c>
      <c r="C570" s="60">
        <v>55603.223429999998</v>
      </c>
      <c r="E570" s="1">
        <f>(C570-C$7)/C$8</f>
        <v>7979.9994573387457</v>
      </c>
      <c r="F570" s="1">
        <f>ROUND(2*E570,0)/2</f>
        <v>7980</v>
      </c>
      <c r="G570" s="1">
        <f>C570-(C$7+C$8*F570)</f>
        <v>-1.1819999999715947E-3</v>
      </c>
      <c r="O570" s="2">
        <f ca="1">+C$11+C$12*F570</f>
        <v>-1.1750035816883485E-3</v>
      </c>
      <c r="Q570" s="5">
        <f>C570-15018.5</f>
        <v>40584.723429999998</v>
      </c>
      <c r="U570" s="1">
        <f>G570</f>
        <v>-1.1819999999715947E-3</v>
      </c>
    </row>
    <row r="571" spans="1:21" x14ac:dyDescent="0.2">
      <c r="A571" s="59" t="s">
        <v>1189</v>
      </c>
      <c r="B571" s="61" t="s">
        <v>271</v>
      </c>
      <c r="C571" s="60">
        <v>55605.401619999997</v>
      </c>
      <c r="E571" s="1">
        <f>(C571-C$7)/C$8</f>
        <v>7980.9994736828576</v>
      </c>
      <c r="F571" s="1">
        <f>ROUND(2*E571,0)/2</f>
        <v>7981</v>
      </c>
      <c r="G571" s="1">
        <f>C571-(C$7+C$8*F571)</f>
        <v>-1.14640000538202E-3</v>
      </c>
      <c r="O571" s="2">
        <f ca="1">+C$11+C$12*F571</f>
        <v>-1.1754995791123588E-3</v>
      </c>
      <c r="Q571" s="5">
        <f>C571-15018.5</f>
        <v>40586.901619999997</v>
      </c>
      <c r="U571" s="1">
        <f>G571</f>
        <v>-1.14640000538202E-3</v>
      </c>
    </row>
    <row r="572" spans="1:21" x14ac:dyDescent="0.2">
      <c r="A572" s="59" t="s">
        <v>1189</v>
      </c>
      <c r="B572" s="61" t="s">
        <v>271</v>
      </c>
      <c r="C572" s="60">
        <v>55607.57978</v>
      </c>
      <c r="E572" s="1">
        <f>(C572-C$7)/C$8</f>
        <v>7981.9994762538427</v>
      </c>
      <c r="F572" s="1">
        <f>ROUND(2*E572,0)/2</f>
        <v>7982</v>
      </c>
      <c r="G572" s="1">
        <f>C572-(C$7+C$8*F572)</f>
        <v>-1.1407999991206452E-3</v>
      </c>
      <c r="O572" s="2">
        <f ca="1">+C$11+C$12*F572</f>
        <v>-1.175995576536369E-3</v>
      </c>
      <c r="Q572" s="5">
        <f>C572-15018.5</f>
        <v>40589.07978</v>
      </c>
      <c r="U572" s="1">
        <f>G572</f>
        <v>-1.1407999991206452E-3</v>
      </c>
    </row>
    <row r="573" spans="1:21" x14ac:dyDescent="0.2">
      <c r="A573" s="59" t="s">
        <v>1189</v>
      </c>
      <c r="B573" s="61" t="s">
        <v>271</v>
      </c>
      <c r="C573" s="60">
        <v>55609.757960000003</v>
      </c>
      <c r="E573" s="1">
        <f>(C573-C$7)/C$8</f>
        <v>7982.9994880069135</v>
      </c>
      <c r="F573" s="1">
        <f>ROUND(2*E573,0)/2</f>
        <v>7983</v>
      </c>
      <c r="G573" s="1">
        <f>C573-(C$7+C$8*F573)</f>
        <v>-1.1151999933645129E-3</v>
      </c>
      <c r="O573" s="2">
        <f ca="1">+C$11+C$12*F573</f>
        <v>-1.1764915739603792E-3</v>
      </c>
      <c r="Q573" s="5">
        <f>C573-15018.5</f>
        <v>40591.257960000003</v>
      </c>
      <c r="U573" s="1">
        <f>G573</f>
        <v>-1.1151999933645129E-3</v>
      </c>
    </row>
    <row r="574" spans="1:21" x14ac:dyDescent="0.2">
      <c r="A574" s="59" t="s">
        <v>1189</v>
      </c>
      <c r="B574" s="61" t="s">
        <v>271</v>
      </c>
      <c r="C574" s="60">
        <v>55611.936090000003</v>
      </c>
      <c r="E574" s="1">
        <f>(C574-C$7)/C$8</f>
        <v>7983.9994768047691</v>
      </c>
      <c r="F574" s="1">
        <f>ROUND(2*E574,0)/2</f>
        <v>7984</v>
      </c>
      <c r="G574" s="1">
        <f>C574-(C$7+C$8*F574)</f>
        <v>-1.1395999899832532E-3</v>
      </c>
      <c r="O574" s="2">
        <f ca="1">+C$11+C$12*F574</f>
        <v>-1.1769875713843895E-3</v>
      </c>
      <c r="Q574" s="5">
        <f>C574-15018.5</f>
        <v>40593.436090000003</v>
      </c>
      <c r="U574" s="1">
        <f>G574</f>
        <v>-1.1395999899832532E-3</v>
      </c>
    </row>
    <row r="575" spans="1:21" x14ac:dyDescent="0.2">
      <c r="A575" s="59" t="s">
        <v>1189</v>
      </c>
      <c r="B575" s="61" t="s">
        <v>271</v>
      </c>
      <c r="C575" s="60">
        <v>55614.114229999999</v>
      </c>
      <c r="E575" s="1">
        <f>(C575-C$7)/C$8</f>
        <v>7984.9994701936657</v>
      </c>
      <c r="F575" s="1">
        <f>ROUND(2*E575,0)/2</f>
        <v>7985</v>
      </c>
      <c r="G575" s="1">
        <f>C575-(C$7+C$8*F575)</f>
        <v>-1.1539999977685511E-3</v>
      </c>
      <c r="O575" s="2">
        <f ca="1">+C$11+C$12*F575</f>
        <v>-1.1774835688083997E-3</v>
      </c>
      <c r="Q575" s="5">
        <f>C575-15018.5</f>
        <v>40595.614229999999</v>
      </c>
      <c r="U575" s="1">
        <f>G575</f>
        <v>-1.1539999977685511E-3</v>
      </c>
    </row>
    <row r="576" spans="1:21" x14ac:dyDescent="0.2">
      <c r="A576" s="59" t="s">
        <v>1189</v>
      </c>
      <c r="B576" s="61" t="s">
        <v>271</v>
      </c>
      <c r="C576" s="60">
        <v>55616.292459999997</v>
      </c>
      <c r="E576" s="1">
        <f>(C576-C$7)/C$8</f>
        <v>7985.9995049019481</v>
      </c>
      <c r="F576" s="1">
        <f>ROUND(2*E576,0)/2</f>
        <v>7986</v>
      </c>
      <c r="G576" s="1">
        <f>C576-(C$7+C$8*F576)</f>
        <v>-1.0784000041894615E-3</v>
      </c>
      <c r="O576" s="2">
        <f ca="1">+C$11+C$12*F576</f>
        <v>-1.1779795662324108E-3</v>
      </c>
      <c r="Q576" s="5">
        <f>C576-15018.5</f>
        <v>40597.792459999997</v>
      </c>
      <c r="U576" s="1">
        <f>G576</f>
        <v>-1.0784000041894615E-3</v>
      </c>
    </row>
    <row r="577" spans="1:21" x14ac:dyDescent="0.2">
      <c r="A577" s="59" t="s">
        <v>1189</v>
      </c>
      <c r="B577" s="61" t="s">
        <v>271</v>
      </c>
      <c r="C577" s="60">
        <v>55618.470670000002</v>
      </c>
      <c r="E577" s="1">
        <f>(C577-C$7)/C$8</f>
        <v>7986.9995304281483</v>
      </c>
      <c r="F577" s="1">
        <f>ROUND(2*E577,0)/2</f>
        <v>7987</v>
      </c>
      <c r="G577" s="1">
        <f>C577-(C$7+C$8*F577)</f>
        <v>-1.0227999955532141E-3</v>
      </c>
      <c r="O577" s="2">
        <f ca="1">+C$11+C$12*F577</f>
        <v>-1.178475563656421E-3</v>
      </c>
      <c r="Q577" s="5">
        <f>C577-15018.5</f>
        <v>40599.970670000002</v>
      </c>
      <c r="U577" s="1">
        <f>G577</f>
        <v>-1.0227999955532141E-3</v>
      </c>
    </row>
    <row r="578" spans="1:21" x14ac:dyDescent="0.2">
      <c r="A578" s="59" t="s">
        <v>1189</v>
      </c>
      <c r="B578" s="61" t="s">
        <v>271</v>
      </c>
      <c r="C578" s="60">
        <v>55620.648840000002</v>
      </c>
      <c r="E578" s="1">
        <f>(C578-C$7)/C$8</f>
        <v>7987.9995375901744</v>
      </c>
      <c r="F578" s="1">
        <f>ROUND(2*E578,0)/2</f>
        <v>7988</v>
      </c>
      <c r="G578" s="1">
        <f>C578-(C$7+C$8*F578)</f>
        <v>-1.0071999931824394E-3</v>
      </c>
      <c r="O578" s="2">
        <f ca="1">+C$11+C$12*F578</f>
        <v>-1.1789715610804313E-3</v>
      </c>
      <c r="Q578" s="5">
        <f>C578-15018.5</f>
        <v>40602.148840000002</v>
      </c>
      <c r="U578" s="1">
        <f>G578</f>
        <v>-1.0071999931824394E-3</v>
      </c>
    </row>
    <row r="579" spans="1:21" x14ac:dyDescent="0.2">
      <c r="A579" s="59" t="s">
        <v>1189</v>
      </c>
      <c r="B579" s="61" t="s">
        <v>271</v>
      </c>
      <c r="C579" s="60">
        <v>55622.827100000002</v>
      </c>
      <c r="E579" s="1">
        <f>(C579-C$7)/C$8</f>
        <v>7988.9995860715862</v>
      </c>
      <c r="F579" s="1">
        <f>ROUND(2*E579,0)/2</f>
        <v>7989</v>
      </c>
      <c r="G579" s="1">
        <f>C579-(C$7+C$8*F579)</f>
        <v>-9.0159999672323465E-4</v>
      </c>
      <c r="O579" s="2">
        <f ca="1">+C$11+C$12*F579</f>
        <v>-1.1794675585044415E-3</v>
      </c>
      <c r="Q579" s="5">
        <f>C579-15018.5</f>
        <v>40604.327100000002</v>
      </c>
      <c r="U579" s="1">
        <f>G579</f>
        <v>-9.0159999672323465E-4</v>
      </c>
    </row>
    <row r="580" spans="1:21" x14ac:dyDescent="0.2">
      <c r="A580" s="59" t="s">
        <v>1189</v>
      </c>
      <c r="B580" s="61" t="s">
        <v>271</v>
      </c>
      <c r="C580" s="60">
        <v>55625.005129999998</v>
      </c>
      <c r="E580" s="1">
        <f>(C580-C$7)/C$8</f>
        <v>7989.9995289590124</v>
      </c>
      <c r="F580" s="1">
        <f>ROUND(2*E580,0)/2</f>
        <v>7990</v>
      </c>
      <c r="G580" s="1">
        <f>C580-(C$7+C$8*F580)</f>
        <v>-1.02599999809172E-3</v>
      </c>
      <c r="O580" s="2">
        <f ca="1">+C$11+C$12*F580</f>
        <v>-1.1799635559284517E-3</v>
      </c>
      <c r="Q580" s="5">
        <f>C580-15018.5</f>
        <v>40606.505129999998</v>
      </c>
      <c r="U580" s="1">
        <f>G580</f>
        <v>-1.02599999809172E-3</v>
      </c>
    </row>
    <row r="581" spans="1:21" x14ac:dyDescent="0.2">
      <c r="A581" s="59" t="s">
        <v>1189</v>
      </c>
      <c r="B581" s="61" t="s">
        <v>271</v>
      </c>
      <c r="C581" s="60">
        <v>55627.183199999999</v>
      </c>
      <c r="E581" s="1">
        <f>(C581-C$7)/C$8</f>
        <v>7990.9994902106118</v>
      </c>
      <c r="F581" s="1">
        <f>ROUND(2*E581,0)/2</f>
        <v>7991</v>
      </c>
      <c r="G581" s="1">
        <f>C581-(C$7+C$8*F581)</f>
        <v>-1.1104000004706904E-3</v>
      </c>
      <c r="O581" s="2">
        <f ca="1">+C$11+C$12*F581</f>
        <v>-1.180459553352462E-3</v>
      </c>
      <c r="Q581" s="5">
        <f>C581-15018.5</f>
        <v>40608.683199999999</v>
      </c>
      <c r="U581" s="1">
        <f>G581</f>
        <v>-1.1104000004706904E-3</v>
      </c>
    </row>
    <row r="582" spans="1:21" x14ac:dyDescent="0.2">
      <c r="A582" s="59" t="s">
        <v>1189</v>
      </c>
      <c r="B582" s="61" t="s">
        <v>271</v>
      </c>
      <c r="C582" s="60">
        <v>55629.361340000003</v>
      </c>
      <c r="E582" s="1">
        <f>(C582-C$7)/C$8</f>
        <v>7991.9994835995121</v>
      </c>
      <c r="F582" s="1">
        <f>ROUND(2*E582,0)/2</f>
        <v>7992</v>
      </c>
      <c r="G582" s="1">
        <f>C582-(C$7+C$8*F582)</f>
        <v>-1.1247999937040731E-3</v>
      </c>
      <c r="O582" s="2">
        <f ca="1">+C$11+C$12*F582</f>
        <v>-1.1809555507764722E-3</v>
      </c>
      <c r="Q582" s="5">
        <f>C582-15018.5</f>
        <v>40610.861340000003</v>
      </c>
      <c r="U582" s="1">
        <f>G582</f>
        <v>-1.1247999937040731E-3</v>
      </c>
    </row>
    <row r="583" spans="1:21" x14ac:dyDescent="0.2">
      <c r="A583" s="59" t="s">
        <v>1189</v>
      </c>
      <c r="B583" s="61" t="s">
        <v>271</v>
      </c>
      <c r="C583" s="60">
        <v>55631.539420000001</v>
      </c>
      <c r="E583" s="1">
        <f>(C583-C$7)/C$8</f>
        <v>7992.9994494421535</v>
      </c>
      <c r="F583" s="1">
        <f>ROUND(2*E583,0)/2</f>
        <v>7993</v>
      </c>
      <c r="G583" s="1">
        <f>C583-(C$7+C$8*F583)</f>
        <v>-1.199199992697686E-3</v>
      </c>
      <c r="O583" s="2">
        <f ca="1">+C$11+C$12*F583</f>
        <v>-1.1814515482004824E-3</v>
      </c>
      <c r="Q583" s="5">
        <f>C583-15018.5</f>
        <v>40613.039420000001</v>
      </c>
      <c r="U583" s="1">
        <f>G583</f>
        <v>-1.199199992697686E-3</v>
      </c>
    </row>
    <row r="584" spans="1:21" x14ac:dyDescent="0.2">
      <c r="A584" s="59" t="s">
        <v>1189</v>
      </c>
      <c r="B584" s="61" t="s">
        <v>271</v>
      </c>
      <c r="C584" s="60">
        <v>55633.71776</v>
      </c>
      <c r="E584" s="1">
        <f>(C584-C$7)/C$8</f>
        <v>7993.9995346519063</v>
      </c>
      <c r="F584" s="1">
        <f>ROUND(2*E584,0)/2</f>
        <v>7994</v>
      </c>
      <c r="G584" s="1">
        <f>C584-(C$7+C$8*F584)</f>
        <v>-1.0135999982594512E-3</v>
      </c>
      <c r="O584" s="2">
        <f ca="1">+C$11+C$12*F584</f>
        <v>-1.1819475456244935E-3</v>
      </c>
      <c r="Q584" s="5">
        <f>C584-15018.5</f>
        <v>40615.21776</v>
      </c>
      <c r="U584" s="1">
        <f>G584</f>
        <v>-1.0135999982594512E-3</v>
      </c>
    </row>
    <row r="585" spans="1:21" x14ac:dyDescent="0.2">
      <c r="A585" s="59" t="s">
        <v>1189</v>
      </c>
      <c r="B585" s="61" t="s">
        <v>271</v>
      </c>
      <c r="C585" s="60">
        <v>55642.430220000002</v>
      </c>
      <c r="E585" s="1">
        <f>(C585-C$7)/C$8</f>
        <v>7997.9994622970735</v>
      </c>
      <c r="F585" s="1">
        <f>ROUND(2*E585,0)/2</f>
        <v>7998</v>
      </c>
      <c r="G585" s="1">
        <f>C585-(C$7+C$8*F585)</f>
        <v>-1.1711999904946424E-3</v>
      </c>
      <c r="O585" s="2">
        <f ca="1">+C$11+C$12*F585</f>
        <v>-1.1839315353205345E-3</v>
      </c>
      <c r="Q585" s="5">
        <f>C585-15018.5</f>
        <v>40623.930220000002</v>
      </c>
      <c r="U585" s="1">
        <f>G585</f>
        <v>-1.1711999904946424E-3</v>
      </c>
    </row>
    <row r="586" spans="1:21" x14ac:dyDescent="0.2">
      <c r="A586" s="59" t="s">
        <v>1189</v>
      </c>
      <c r="B586" s="61" t="s">
        <v>271</v>
      </c>
      <c r="C586" s="60">
        <v>55644.608469999999</v>
      </c>
      <c r="E586" s="1">
        <f>(C586-C$7)/C$8</f>
        <v>7998.9995061874406</v>
      </c>
      <c r="F586" s="1">
        <f>ROUND(2*E586,0)/2</f>
        <v>7999</v>
      </c>
      <c r="G586" s="1">
        <f>C586-(C$7+C$8*F586)</f>
        <v>-1.0755999974207953E-3</v>
      </c>
      <c r="O586" s="2">
        <f ca="1">+C$11+C$12*F586</f>
        <v>-1.1844275327445447E-3</v>
      </c>
      <c r="Q586" s="5">
        <f>C586-15018.5</f>
        <v>40626.108469999999</v>
      </c>
      <c r="U586" s="1">
        <f>G586</f>
        <v>-1.0755999974207953E-3</v>
      </c>
    </row>
    <row r="587" spans="1:21" x14ac:dyDescent="0.2">
      <c r="A587" s="59" t="s">
        <v>1189</v>
      </c>
      <c r="B587" s="61" t="s">
        <v>271</v>
      </c>
      <c r="C587" s="60">
        <v>55646.786569999997</v>
      </c>
      <c r="E587" s="1">
        <f>(C587-C$7)/C$8</f>
        <v>7999.9994812121668</v>
      </c>
      <c r="F587" s="1">
        <f>ROUND(2*E587,0)/2</f>
        <v>8000</v>
      </c>
      <c r="G587" s="1">
        <f>C587-(C$7+C$8*F587)</f>
        <v>-1.1300000041956082E-3</v>
      </c>
      <c r="O587" s="2">
        <f ca="1">+C$11+C$12*F587</f>
        <v>-1.1849235301685549E-3</v>
      </c>
      <c r="Q587" s="5">
        <f>C587-15018.5</f>
        <v>40628.286569999997</v>
      </c>
      <c r="U587" s="1">
        <f>G587</f>
        <v>-1.1300000041956082E-3</v>
      </c>
    </row>
    <row r="588" spans="1:21" x14ac:dyDescent="0.2">
      <c r="A588" s="59" t="s">
        <v>1189</v>
      </c>
      <c r="B588" s="61" t="s">
        <v>271</v>
      </c>
      <c r="C588" s="60">
        <v>55648.964749999999</v>
      </c>
      <c r="E588" s="1">
        <f>(C588-C$7)/C$8</f>
        <v>8000.9994929652376</v>
      </c>
      <c r="F588" s="1">
        <f>ROUND(2*E588,0)/2</f>
        <v>8001</v>
      </c>
      <c r="G588" s="1">
        <f>C588-(C$7+C$8*F588)</f>
        <v>-1.1043999984394759E-3</v>
      </c>
      <c r="O588" s="2">
        <f ca="1">+C$11+C$12*F588</f>
        <v>-1.1854195275925652E-3</v>
      </c>
      <c r="Q588" s="5">
        <f>C588-15018.5</f>
        <v>40630.464749999999</v>
      </c>
      <c r="U588" s="1">
        <f>G588</f>
        <v>-1.1043999984394759E-3</v>
      </c>
    </row>
    <row r="589" spans="1:21" x14ac:dyDescent="0.2">
      <c r="A589" s="59" t="s">
        <v>1189</v>
      </c>
      <c r="B589" s="61" t="s">
        <v>271</v>
      </c>
      <c r="C589" s="60">
        <v>55651.142979999997</v>
      </c>
      <c r="E589" s="1">
        <f>(C589-C$7)/C$8</f>
        <v>8001.9995276735199</v>
      </c>
      <c r="F589" s="1">
        <f>ROUND(2*E589,0)/2</f>
        <v>8002</v>
      </c>
      <c r="G589" s="1">
        <f>C589-(C$7+C$8*F589)</f>
        <v>-1.0287999975844286E-3</v>
      </c>
      <c r="O589" s="2">
        <f ca="1">+C$11+C$12*F589</f>
        <v>-1.1859155250165763E-3</v>
      </c>
      <c r="Q589" s="5">
        <f>C589-15018.5</f>
        <v>40632.642979999997</v>
      </c>
      <c r="U589" s="1">
        <f>G589</f>
        <v>-1.0287999975844286E-3</v>
      </c>
    </row>
    <row r="590" spans="1:21" x14ac:dyDescent="0.2">
      <c r="A590" s="59" t="s">
        <v>1189</v>
      </c>
      <c r="B590" s="61" t="s">
        <v>271</v>
      </c>
      <c r="C590" s="60">
        <v>55653.321049999999</v>
      </c>
      <c r="E590" s="1">
        <f>(C590-C$7)/C$8</f>
        <v>8002.9994889251202</v>
      </c>
      <c r="F590" s="1">
        <f>ROUND(2*E590,0)/2</f>
        <v>8003</v>
      </c>
      <c r="G590" s="1">
        <f>C590-(C$7+C$8*F590)</f>
        <v>-1.113199999963399E-3</v>
      </c>
      <c r="O590" s="2">
        <f ca="1">+C$11+C$12*F590</f>
        <v>-1.1864115224405865E-3</v>
      </c>
      <c r="Q590" s="5">
        <f>C590-15018.5</f>
        <v>40634.821049999999</v>
      </c>
      <c r="U590" s="1">
        <f>G590</f>
        <v>-1.113199999963399E-3</v>
      </c>
    </row>
    <row r="591" spans="1:21" x14ac:dyDescent="0.2">
      <c r="A591" s="59" t="s">
        <v>1189</v>
      </c>
      <c r="B591" s="61" t="s">
        <v>271</v>
      </c>
      <c r="C591" s="60">
        <v>55655.49912</v>
      </c>
      <c r="E591" s="1">
        <f>(C591-C$7)/C$8</f>
        <v>8003.9994501767196</v>
      </c>
      <c r="F591" s="1">
        <f>ROUND(2*E591,0)/2</f>
        <v>8004</v>
      </c>
      <c r="G591" s="1">
        <f>C591-(C$7+C$8*F591)</f>
        <v>-1.1976000023423694E-3</v>
      </c>
      <c r="O591" s="2">
        <f ca="1">+C$11+C$12*F591</f>
        <v>-1.1869075198645967E-3</v>
      </c>
      <c r="Q591" s="5">
        <f>C591-15018.5</f>
        <v>40636.99912</v>
      </c>
      <c r="U591" s="1">
        <f>G591</f>
        <v>-1.1976000023423694E-3</v>
      </c>
    </row>
    <row r="592" spans="1:21" x14ac:dyDescent="0.2">
      <c r="A592" s="59" t="s">
        <v>1189</v>
      </c>
      <c r="B592" s="61" t="s">
        <v>271</v>
      </c>
      <c r="C592" s="60">
        <v>55657.6774</v>
      </c>
      <c r="E592" s="1">
        <f>(C592-C$7)/C$8</f>
        <v>8004.9995078402171</v>
      </c>
      <c r="F592" s="1">
        <f>ROUND(2*E592,0)/2</f>
        <v>8005</v>
      </c>
      <c r="G592" s="1">
        <f>C592-(C$7+C$8*F592)</f>
        <v>-1.0719999991124496E-3</v>
      </c>
      <c r="O592" s="2">
        <f ca="1">+C$11+C$12*F592</f>
        <v>-1.187403517288607E-3</v>
      </c>
      <c r="Q592" s="5">
        <f>C592-15018.5</f>
        <v>40639.1774</v>
      </c>
      <c r="U592" s="1">
        <f>G592</f>
        <v>-1.0719999991124496E-3</v>
      </c>
    </row>
    <row r="593" spans="1:21" x14ac:dyDescent="0.2">
      <c r="A593" s="59" t="s">
        <v>1189</v>
      </c>
      <c r="B593" s="61" t="s">
        <v>271</v>
      </c>
      <c r="C593" s="60">
        <v>55659.855450000003</v>
      </c>
      <c r="E593" s="1">
        <f>(C593-C$7)/C$8</f>
        <v>8005.9994599097317</v>
      </c>
      <c r="F593" s="1">
        <f>ROUND(2*E593,0)/2</f>
        <v>8006</v>
      </c>
      <c r="G593" s="1">
        <f>C593-(C$7+C$8*F593)</f>
        <v>-1.1763999937102199E-3</v>
      </c>
      <c r="O593" s="2">
        <f ca="1">+C$11+C$12*F593</f>
        <v>-1.1878995147126172E-3</v>
      </c>
      <c r="Q593" s="5">
        <f>C593-15018.5</f>
        <v>40641.355450000003</v>
      </c>
      <c r="U593" s="1">
        <f>G593</f>
        <v>-1.1763999937102199E-3</v>
      </c>
    </row>
    <row r="594" spans="1:21" x14ac:dyDescent="0.2">
      <c r="A594" s="59" t="s">
        <v>1189</v>
      </c>
      <c r="B594" s="61" t="s">
        <v>271</v>
      </c>
      <c r="C594" s="60">
        <v>55662.033759999998</v>
      </c>
      <c r="E594" s="1">
        <f>(C594-C$7)/C$8</f>
        <v>8006.9995313463551</v>
      </c>
      <c r="F594" s="1">
        <f>ROUND(2*E594,0)/2</f>
        <v>8007</v>
      </c>
      <c r="G594" s="1">
        <f>C594-(C$7+C$8*F594)</f>
        <v>-1.0207999948761426E-3</v>
      </c>
      <c r="O594" s="2">
        <f ca="1">+C$11+C$12*F594</f>
        <v>-1.1883955121366275E-3</v>
      </c>
      <c r="Q594" s="5">
        <f>C594-15018.5</f>
        <v>40643.533759999998</v>
      </c>
      <c r="U594" s="1">
        <f>G594</f>
        <v>-1.0207999948761426E-3</v>
      </c>
    </row>
    <row r="595" spans="1:21" x14ac:dyDescent="0.2">
      <c r="A595" s="59" t="s">
        <v>1189</v>
      </c>
      <c r="B595" s="61" t="s">
        <v>271</v>
      </c>
      <c r="C595" s="60">
        <v>55664.211860000003</v>
      </c>
      <c r="E595" s="1">
        <f>(C595-C$7)/C$8</f>
        <v>8007.9995063710849</v>
      </c>
      <c r="F595" s="1">
        <f>ROUND(2*E595,0)/2</f>
        <v>8008</v>
      </c>
      <c r="G595" s="1">
        <f>C595-(C$7+C$8*F595)</f>
        <v>-1.0751999943749979E-3</v>
      </c>
      <c r="O595" s="2">
        <f ca="1">+C$11+C$12*F595</f>
        <v>-1.1888915095606377E-3</v>
      </c>
      <c r="Q595" s="5">
        <f>C595-15018.5</f>
        <v>40645.711860000003</v>
      </c>
      <c r="U595" s="1">
        <f>G595</f>
        <v>-1.0751999943749979E-3</v>
      </c>
    </row>
    <row r="596" spans="1:21" x14ac:dyDescent="0.2">
      <c r="A596" s="59" t="s">
        <v>1189</v>
      </c>
      <c r="B596" s="61" t="s">
        <v>271</v>
      </c>
      <c r="C596" s="60">
        <v>55666.390070000001</v>
      </c>
      <c r="E596" s="1">
        <f>(C596-C$7)/C$8</f>
        <v>8008.9995318972815</v>
      </c>
      <c r="F596" s="1">
        <f>ROUND(2*E596,0)/2</f>
        <v>8009</v>
      </c>
      <c r="G596" s="1">
        <f>C596-(C$7+C$8*F596)</f>
        <v>-1.0196000002906658E-3</v>
      </c>
      <c r="O596" s="2">
        <f ca="1">+C$11+C$12*F596</f>
        <v>-1.1893875069846479E-3</v>
      </c>
      <c r="Q596" s="5">
        <f>C596-15018.5</f>
        <v>40647.890070000001</v>
      </c>
      <c r="U596" s="1">
        <f>G596</f>
        <v>-1.0196000002906658E-3</v>
      </c>
    </row>
    <row r="597" spans="1:21" x14ac:dyDescent="0.2">
      <c r="A597" s="59" t="s">
        <v>1189</v>
      </c>
      <c r="B597" s="61" t="s">
        <v>271</v>
      </c>
      <c r="C597" s="60">
        <v>55668.56813</v>
      </c>
      <c r="E597" s="1">
        <f>(C597-C$7)/C$8</f>
        <v>8009.9994885578371</v>
      </c>
      <c r="F597" s="1">
        <f>ROUND(2*E597,0)/2</f>
        <v>8010</v>
      </c>
      <c r="G597" s="1">
        <f>C597-(C$7+C$8*F597)</f>
        <v>-1.1139999987790361E-3</v>
      </c>
      <c r="O597" s="2">
        <f ca="1">+C$11+C$12*F597</f>
        <v>-1.189883504408659E-3</v>
      </c>
      <c r="Q597" s="5">
        <f>C597-15018.5</f>
        <v>40650.06813</v>
      </c>
      <c r="U597" s="1">
        <f>G597</f>
        <v>-1.1139999987790361E-3</v>
      </c>
    </row>
    <row r="598" spans="1:21" x14ac:dyDescent="0.2">
      <c r="A598" s="59" t="s">
        <v>1189</v>
      </c>
      <c r="B598" s="61" t="s">
        <v>271</v>
      </c>
      <c r="C598" s="60">
        <v>55670.746310000002</v>
      </c>
      <c r="E598" s="1">
        <f>(C598-C$7)/C$8</f>
        <v>8010.9995003109079</v>
      </c>
      <c r="F598" s="1">
        <f>ROUND(2*E598,0)/2</f>
        <v>8011</v>
      </c>
      <c r="G598" s="1">
        <f>C598-(C$7+C$8*F598)</f>
        <v>-1.0883999930229038E-3</v>
      </c>
      <c r="O598" s="2">
        <f ca="1">+C$11+C$12*F598</f>
        <v>-1.1903795018326693E-3</v>
      </c>
      <c r="Q598" s="5">
        <f>C598-15018.5</f>
        <v>40652.246310000002</v>
      </c>
      <c r="U598" s="1">
        <f>G598</f>
        <v>-1.0883999930229038E-3</v>
      </c>
    </row>
    <row r="599" spans="1:21" x14ac:dyDescent="0.2">
      <c r="A599" s="59" t="s">
        <v>1189</v>
      </c>
      <c r="B599" s="61" t="s">
        <v>271</v>
      </c>
      <c r="C599" s="60">
        <v>55672.924359999997</v>
      </c>
      <c r="E599" s="1">
        <f>(C599-C$7)/C$8</f>
        <v>8011.9994523804189</v>
      </c>
      <c r="F599" s="1">
        <f>ROUND(2*E599,0)/2</f>
        <v>8012</v>
      </c>
      <c r="G599" s="1">
        <f>C599-(C$7+C$8*F599)</f>
        <v>-1.1927999948966317E-3</v>
      </c>
      <c r="O599" s="2">
        <f ca="1">+C$11+C$12*F599</f>
        <v>-1.1908754992566795E-3</v>
      </c>
      <c r="Q599" s="5">
        <f>C599-15018.5</f>
        <v>40654.424359999997</v>
      </c>
      <c r="U599" s="1">
        <f>G599</f>
        <v>-1.1927999948966317E-3</v>
      </c>
    </row>
    <row r="600" spans="1:21" x14ac:dyDescent="0.2">
      <c r="A600" s="59" t="s">
        <v>1189</v>
      </c>
      <c r="B600" s="61" t="s">
        <v>271</v>
      </c>
      <c r="C600" s="60">
        <v>55677.28069</v>
      </c>
      <c r="E600" s="1">
        <f>(C600-C$7)/C$8</f>
        <v>8013.999462113431</v>
      </c>
      <c r="F600" s="1">
        <f>ROUND(2*E600,0)/2</f>
        <v>8014</v>
      </c>
      <c r="G600" s="1">
        <f>C600-(C$7+C$8*F600)</f>
        <v>-1.1716000008163974E-3</v>
      </c>
      <c r="O600" s="2">
        <f ca="1">+C$11+C$12*F600</f>
        <v>-1.1918674941047E-3</v>
      </c>
      <c r="Q600" s="5">
        <f>C600-15018.5</f>
        <v>40658.78069</v>
      </c>
      <c r="U600" s="1">
        <f>G600</f>
        <v>-1.1716000008163974E-3</v>
      </c>
    </row>
    <row r="601" spans="1:21" x14ac:dyDescent="0.2">
      <c r="A601" s="59" t="s">
        <v>1189</v>
      </c>
      <c r="B601" s="61" t="s">
        <v>271</v>
      </c>
      <c r="C601" s="60">
        <v>55679.458890000002</v>
      </c>
      <c r="E601" s="1">
        <f>(C601-C$7)/C$8</f>
        <v>8014.9994830485866</v>
      </c>
      <c r="F601" s="1">
        <f>ROUND(2*E601,0)/2</f>
        <v>8015</v>
      </c>
      <c r="G601" s="1">
        <f>C601-(C$7+C$8*F601)</f>
        <v>-1.1259999955655076E-3</v>
      </c>
      <c r="O601" s="2">
        <f ca="1">+C$11+C$12*F601</f>
        <v>-1.1923634915287102E-3</v>
      </c>
      <c r="Q601" s="5">
        <f>C601-15018.5</f>
        <v>40660.958890000002</v>
      </c>
      <c r="U601" s="1">
        <f>G601</f>
        <v>-1.1259999955655076E-3</v>
      </c>
    </row>
    <row r="602" spans="1:21" x14ac:dyDescent="0.2">
      <c r="A602" s="59" t="s">
        <v>1189</v>
      </c>
      <c r="B602" s="61" t="s">
        <v>271</v>
      </c>
      <c r="C602" s="60">
        <v>55681.637000000002</v>
      </c>
      <c r="E602" s="1">
        <f>(C602-C$7)/C$8</f>
        <v>8015.9994626643575</v>
      </c>
      <c r="F602" s="1">
        <f>ROUND(2*E602,0)/2</f>
        <v>8016</v>
      </c>
      <c r="G602" s="1">
        <f>C602-(C$7+C$8*F602)</f>
        <v>-1.1703999916790053E-3</v>
      </c>
      <c r="O602" s="2">
        <f ca="1">+C$11+C$12*F602</f>
        <v>-1.1928594889527204E-3</v>
      </c>
      <c r="Q602" s="5">
        <f>C602-15018.5</f>
        <v>40663.137000000002</v>
      </c>
      <c r="U602" s="1">
        <f>G602</f>
        <v>-1.1703999916790053E-3</v>
      </c>
    </row>
    <row r="603" spans="1:21" x14ac:dyDescent="0.2">
      <c r="A603" s="59" t="s">
        <v>1189</v>
      </c>
      <c r="B603" s="61" t="s">
        <v>271</v>
      </c>
      <c r="C603" s="60">
        <v>55683.815150000002</v>
      </c>
      <c r="E603" s="1">
        <f>(C603-C$7)/C$8</f>
        <v>8016.9994606442979</v>
      </c>
      <c r="F603" s="1">
        <f>ROUND(2*E603,0)/2</f>
        <v>8017</v>
      </c>
      <c r="G603" s="1">
        <f>C603-(C$7+C$8*F603)</f>
        <v>-1.1747999960789457E-3</v>
      </c>
      <c r="O603" s="2">
        <f ca="1">+C$11+C$12*F603</f>
        <v>-1.1933554863767307E-3</v>
      </c>
      <c r="Q603" s="5">
        <f>C603-15018.5</f>
        <v>40665.315150000002</v>
      </c>
      <c r="U603" s="1">
        <f>G603</f>
        <v>-1.1747999960789457E-3</v>
      </c>
    </row>
    <row r="604" spans="1:21" x14ac:dyDescent="0.2">
      <c r="A604" s="59" t="s">
        <v>1189</v>
      </c>
      <c r="B604" s="61" t="s">
        <v>271</v>
      </c>
      <c r="C604" s="60">
        <v>55685.993289999999</v>
      </c>
      <c r="E604" s="1">
        <f>(C604-C$7)/C$8</f>
        <v>8017.9994540331945</v>
      </c>
      <c r="F604" s="1">
        <f>ROUND(2*E604,0)/2</f>
        <v>8018</v>
      </c>
      <c r="G604" s="1">
        <f>C604-(C$7+C$8*F604)</f>
        <v>-1.1892000038642436E-3</v>
      </c>
      <c r="O604" s="2">
        <f ca="1">+C$11+C$12*F604</f>
        <v>-1.1938514838007418E-3</v>
      </c>
      <c r="Q604" s="5">
        <f>C604-15018.5</f>
        <v>40667.493289999999</v>
      </c>
      <c r="U604" s="1">
        <f>G604</f>
        <v>-1.1892000038642436E-3</v>
      </c>
    </row>
    <row r="605" spans="1:21" x14ac:dyDescent="0.2">
      <c r="A605" s="59" t="s">
        <v>1189</v>
      </c>
      <c r="B605" s="61" t="s">
        <v>271</v>
      </c>
      <c r="C605" s="60">
        <v>55688.171450000002</v>
      </c>
      <c r="E605" s="1">
        <f>(C605-C$7)/C$8</f>
        <v>8018.9994566041805</v>
      </c>
      <c r="F605" s="1">
        <f>ROUND(2*E605,0)/2</f>
        <v>8019</v>
      </c>
      <c r="G605" s="1">
        <f>C605-(C$7+C$8*F605)</f>
        <v>-1.1835999976028688E-3</v>
      </c>
      <c r="O605" s="2">
        <f ca="1">+C$11+C$12*F605</f>
        <v>-1.194347481224752E-3</v>
      </c>
      <c r="Q605" s="5">
        <f>C605-15018.5</f>
        <v>40669.671450000002</v>
      </c>
      <c r="U605" s="1">
        <f>G605</f>
        <v>-1.1835999976028688E-3</v>
      </c>
    </row>
    <row r="606" spans="1:21" x14ac:dyDescent="0.2">
      <c r="A606" s="59" t="s">
        <v>1189</v>
      </c>
      <c r="B606" s="61" t="s">
        <v>271</v>
      </c>
      <c r="C606" s="60">
        <v>55690.349580000002</v>
      </c>
      <c r="E606" s="1">
        <f>(C606-C$7)/C$8</f>
        <v>8019.9994454020361</v>
      </c>
      <c r="F606" s="1">
        <f>ROUND(2*E606,0)/2</f>
        <v>8020</v>
      </c>
      <c r="G606" s="1">
        <f>C606-(C$7+C$8*F606)</f>
        <v>-1.2079999942216091E-3</v>
      </c>
      <c r="O606" s="2">
        <f ca="1">+C$11+C$12*F606</f>
        <v>-1.1948434786487622E-3</v>
      </c>
      <c r="Q606" s="5">
        <f>C606-15018.5</f>
        <v>40671.849580000002</v>
      </c>
      <c r="U606" s="1">
        <f>G606</f>
        <v>-1.2079999942216091E-3</v>
      </c>
    </row>
    <row r="607" spans="1:21" x14ac:dyDescent="0.2">
      <c r="A607" s="59" t="s">
        <v>1189</v>
      </c>
      <c r="B607" s="61" t="s">
        <v>271</v>
      </c>
      <c r="C607" s="60">
        <v>55692.52779</v>
      </c>
      <c r="E607" s="1">
        <f>(C607-C$7)/C$8</f>
        <v>8020.9994709282328</v>
      </c>
      <c r="F607" s="1">
        <f>ROUND(2*E607,0)/2</f>
        <v>8021</v>
      </c>
      <c r="G607" s="1">
        <f>C607-(C$7+C$8*F607)</f>
        <v>-1.1523999928613193E-3</v>
      </c>
      <c r="O607" s="2">
        <f ca="1">+C$11+C$12*F607</f>
        <v>-1.1953394760727725E-3</v>
      </c>
      <c r="Q607" s="5">
        <f>C607-15018.5</f>
        <v>40674.02779</v>
      </c>
      <c r="U607" s="1">
        <f>G607</f>
        <v>-1.1523999928613193E-3</v>
      </c>
    </row>
    <row r="608" spans="1:21" x14ac:dyDescent="0.2">
      <c r="A608" s="59" t="s">
        <v>1189</v>
      </c>
      <c r="B608" s="61" t="s">
        <v>271</v>
      </c>
      <c r="C608" s="60">
        <v>55694.70594</v>
      </c>
      <c r="E608" s="1">
        <f>(C608-C$7)/C$8</f>
        <v>8021.9994689081741</v>
      </c>
      <c r="F608" s="1">
        <f>ROUND(2*E608,0)/2</f>
        <v>8022</v>
      </c>
      <c r="G608" s="1">
        <f>C608-(C$7+C$8*F608)</f>
        <v>-1.1567999972612597E-3</v>
      </c>
      <c r="O608" s="2">
        <f ca="1">+C$11+C$12*F608</f>
        <v>-1.1958354734967827E-3</v>
      </c>
      <c r="Q608" s="5">
        <f>C608-15018.5</f>
        <v>40676.20594</v>
      </c>
      <c r="U608" s="1">
        <f>G608</f>
        <v>-1.1567999972612597E-3</v>
      </c>
    </row>
    <row r="609" spans="1:21" x14ac:dyDescent="0.2">
      <c r="A609" s="59" t="s">
        <v>1189</v>
      </c>
      <c r="B609" s="61" t="s">
        <v>271</v>
      </c>
      <c r="C609" s="60">
        <v>55696.884109999999</v>
      </c>
      <c r="E609" s="1">
        <f>(C609-C$7)/C$8</f>
        <v>8022.9994760702002</v>
      </c>
      <c r="F609" s="1">
        <f>ROUND(2*E609,0)/2</f>
        <v>8023</v>
      </c>
      <c r="G609" s="1">
        <f>C609-(C$7+C$8*F609)</f>
        <v>-1.1412000021664426E-3</v>
      </c>
      <c r="O609" s="2">
        <f ca="1">+C$11+C$12*F609</f>
        <v>-1.1963314709207929E-3</v>
      </c>
      <c r="Q609" s="5">
        <f>C609-15018.5</f>
        <v>40678.384109999999</v>
      </c>
      <c r="U609" s="1">
        <f>G609</f>
        <v>-1.1412000021664426E-3</v>
      </c>
    </row>
    <row r="610" spans="1:21" x14ac:dyDescent="0.2">
      <c r="A610" s="59" t="s">
        <v>1189</v>
      </c>
      <c r="B610" s="61" t="s">
        <v>271</v>
      </c>
      <c r="C610" s="60">
        <v>55699.062250000003</v>
      </c>
      <c r="E610" s="1">
        <f>(C610-C$7)/C$8</f>
        <v>8023.9994694591005</v>
      </c>
      <c r="F610" s="1">
        <f>ROUND(2*E610,0)/2</f>
        <v>8024</v>
      </c>
      <c r="G610" s="1">
        <f>C610-(C$7+C$8*F610)</f>
        <v>-1.1555999953998253E-3</v>
      </c>
      <c r="O610" s="2">
        <f ca="1">+C$11+C$12*F610</f>
        <v>-1.1968274683448032E-3</v>
      </c>
      <c r="Q610" s="5">
        <f>C610-15018.5</f>
        <v>40680.562250000003</v>
      </c>
      <c r="U610" s="1">
        <f>G610</f>
        <v>-1.1555999953998253E-3</v>
      </c>
    </row>
    <row r="611" spans="1:21" x14ac:dyDescent="0.2">
      <c r="A611" s="59" t="s">
        <v>1189</v>
      </c>
      <c r="B611" s="61" t="s">
        <v>271</v>
      </c>
      <c r="C611" s="60">
        <v>55701.240440000001</v>
      </c>
      <c r="E611" s="1">
        <f>(C611-C$7)/C$8</f>
        <v>8024.9994858032123</v>
      </c>
      <c r="F611" s="1">
        <f>ROUND(2*E611,0)/2</f>
        <v>8025</v>
      </c>
      <c r="G611" s="1">
        <f>C611-(C$7+C$8*F611)</f>
        <v>-1.119999993534293E-3</v>
      </c>
      <c r="O611" s="2">
        <f ca="1">+C$11+C$12*F611</f>
        <v>-1.1973234657688134E-3</v>
      </c>
      <c r="Q611" s="5">
        <f>C611-15018.5</f>
        <v>40682.740440000001</v>
      </c>
      <c r="U611" s="1">
        <f>G611</f>
        <v>-1.119999993534293E-3</v>
      </c>
    </row>
    <row r="612" spans="1:21" x14ac:dyDescent="0.2">
      <c r="A612" s="59" t="s">
        <v>1189</v>
      </c>
      <c r="B612" s="61" t="s">
        <v>271</v>
      </c>
      <c r="C612" s="60">
        <v>55703.418530000003</v>
      </c>
      <c r="E612" s="1">
        <f>(C612-C$7)/C$8</f>
        <v>8025.9994562368975</v>
      </c>
      <c r="F612" s="1">
        <f>ROUND(2*E612,0)/2</f>
        <v>8026</v>
      </c>
      <c r="G612" s="1">
        <f>C612-(C$7+C$8*F612)</f>
        <v>-1.1843999964185059E-3</v>
      </c>
      <c r="O612" s="2">
        <f ca="1">+C$11+C$12*F612</f>
        <v>-1.1978194631928236E-3</v>
      </c>
      <c r="Q612" s="5">
        <f>C612-15018.5</f>
        <v>40684.918530000003</v>
      </c>
      <c r="U612" s="1">
        <f>G612</f>
        <v>-1.1843999964185059E-3</v>
      </c>
    </row>
    <row r="613" spans="1:21" x14ac:dyDescent="0.2">
      <c r="A613" s="59" t="s">
        <v>1189</v>
      </c>
      <c r="B613" s="61" t="s">
        <v>271</v>
      </c>
      <c r="C613" s="60">
        <v>55705.596669999999</v>
      </c>
      <c r="E613" s="1">
        <f>(C613-C$7)/C$8</f>
        <v>8026.9994496257941</v>
      </c>
      <c r="F613" s="1">
        <f>ROUND(2*E613,0)/2</f>
        <v>8027</v>
      </c>
      <c r="G613" s="1">
        <f>C613-(C$7+C$8*F613)</f>
        <v>-1.1987999969278462E-3</v>
      </c>
      <c r="O613" s="2">
        <f ca="1">+C$11+C$12*F613</f>
        <v>-1.1983154606168347E-3</v>
      </c>
      <c r="Q613" s="5">
        <f>C613-15018.5</f>
        <v>40687.096669999999</v>
      </c>
      <c r="U613" s="1">
        <f>G613</f>
        <v>-1.1987999969278462E-3</v>
      </c>
    </row>
    <row r="614" spans="1:21" x14ac:dyDescent="0.2">
      <c r="A614" s="59" t="s">
        <v>1189</v>
      </c>
      <c r="B614" s="61" t="s">
        <v>271</v>
      </c>
      <c r="C614" s="60">
        <v>55707.774669999999</v>
      </c>
      <c r="E614" s="1">
        <f>(C614-C$7)/C$8</f>
        <v>8027.9993787400936</v>
      </c>
      <c r="F614" s="1">
        <f>ROUND(2*E614,0)/2</f>
        <v>8028</v>
      </c>
      <c r="G614" s="1">
        <f>C614-(C$7+C$8*F614)</f>
        <v>-1.3532000011764467E-3</v>
      </c>
      <c r="O614" s="2">
        <f ca="1">+C$11+C$12*F614</f>
        <v>-1.198811458040845E-3</v>
      </c>
      <c r="Q614" s="5">
        <f>C614-15018.5</f>
        <v>40689.274669999999</v>
      </c>
      <c r="U614" s="1">
        <f>G614</f>
        <v>-1.3532000011764467E-3</v>
      </c>
    </row>
    <row r="615" spans="1:21" x14ac:dyDescent="0.2">
      <c r="A615" s="59" t="s">
        <v>1189</v>
      </c>
      <c r="B615" s="61" t="s">
        <v>271</v>
      </c>
      <c r="C615" s="60">
        <v>55709.952980000002</v>
      </c>
      <c r="E615" s="1">
        <f>(C615-C$7)/C$8</f>
        <v>8028.9994501767205</v>
      </c>
      <c r="F615" s="1">
        <f>ROUND(2*E615,0)/2</f>
        <v>8029</v>
      </c>
      <c r="G615" s="1">
        <f>C615-(C$7+C$8*F615)</f>
        <v>-1.1975999950664118E-3</v>
      </c>
      <c r="O615" s="2">
        <f ca="1">+C$11+C$12*F615</f>
        <v>-1.1993074554648552E-3</v>
      </c>
      <c r="Q615" s="5">
        <f>C615-15018.5</f>
        <v>40691.452980000002</v>
      </c>
      <c r="U615" s="1">
        <f>G615</f>
        <v>-1.1975999950664118E-3</v>
      </c>
    </row>
    <row r="616" spans="1:21" x14ac:dyDescent="0.2">
      <c r="A616" s="59" t="s">
        <v>1189</v>
      </c>
      <c r="B616" s="61" t="s">
        <v>271</v>
      </c>
      <c r="C616" s="60">
        <v>55712.131170000001</v>
      </c>
      <c r="E616" s="1">
        <f>(C616-C$7)/C$8</f>
        <v>8029.9994665208324</v>
      </c>
      <c r="F616" s="1">
        <f>ROUND(2*E616,0)/2</f>
        <v>8030</v>
      </c>
      <c r="G616" s="1">
        <f>C616-(C$7+C$8*F616)</f>
        <v>-1.1619999932008795E-3</v>
      </c>
      <c r="O616" s="2">
        <f ca="1">+C$11+C$12*F616</f>
        <v>-1.1998034528888655E-3</v>
      </c>
      <c r="Q616" s="5">
        <f>C616-15018.5</f>
        <v>40693.631170000001</v>
      </c>
      <c r="U616" s="1">
        <f>G616</f>
        <v>-1.1619999932008795E-3</v>
      </c>
    </row>
    <row r="617" spans="1:21" x14ac:dyDescent="0.2">
      <c r="A617" s="59" t="s">
        <v>1189</v>
      </c>
      <c r="B617" s="61" t="s">
        <v>271</v>
      </c>
      <c r="C617" s="60">
        <v>55714.30934</v>
      </c>
      <c r="E617" s="1">
        <f>(C617-C$7)/C$8</f>
        <v>8030.9994736828585</v>
      </c>
      <c r="F617" s="1">
        <f>ROUND(2*E617,0)/2</f>
        <v>8031</v>
      </c>
      <c r="G617" s="1">
        <f>C617-(C$7+C$8*F617)</f>
        <v>-1.1463999981060624E-3</v>
      </c>
      <c r="O617" s="2">
        <f ca="1">+C$11+C$12*F617</f>
        <v>-1.2002994503128757E-3</v>
      </c>
      <c r="Q617" s="5">
        <f>C617-15018.5</f>
        <v>40695.80934</v>
      </c>
      <c r="U617" s="1">
        <f>G617</f>
        <v>-1.1463999981060624E-3</v>
      </c>
    </row>
    <row r="618" spans="1:21" x14ac:dyDescent="0.2">
      <c r="A618" s="59" t="s">
        <v>1189</v>
      </c>
      <c r="B618" s="61" t="s">
        <v>271</v>
      </c>
      <c r="C618" s="60">
        <v>55716.48749</v>
      </c>
      <c r="E618" s="1">
        <f>(C618-C$7)/C$8</f>
        <v>8031.9994716627998</v>
      </c>
      <c r="F618" s="1">
        <f>ROUND(2*E618,0)/2</f>
        <v>8032</v>
      </c>
      <c r="G618" s="1">
        <f>C618-(C$7+C$8*F618)</f>
        <v>-1.1508000025060028E-3</v>
      </c>
      <c r="O618" s="2">
        <f ca="1">+C$11+C$12*F618</f>
        <v>-1.2007954477368859E-3</v>
      </c>
      <c r="Q618" s="5">
        <f>C618-15018.5</f>
        <v>40697.98749</v>
      </c>
      <c r="U618" s="1">
        <f>G618</f>
        <v>-1.1508000025060028E-3</v>
      </c>
    </row>
    <row r="619" spans="1:21" x14ac:dyDescent="0.2">
      <c r="A619" s="72" t="s">
        <v>310</v>
      </c>
      <c r="B619" s="75" t="s">
        <v>271</v>
      </c>
      <c r="C619" s="35">
        <v>55718.664799999999</v>
      </c>
      <c r="D619" s="35">
        <v>1E-4</v>
      </c>
      <c r="E619" s="1">
        <f>(C619-C$7)/C$8</f>
        <v>8032.9990839951479</v>
      </c>
      <c r="F619" s="1">
        <f>ROUND(2*E619,0)/2</f>
        <v>8033</v>
      </c>
      <c r="G619" s="1">
        <f>C619-(C$7+C$8*F619)</f>
        <v>-1.9952000002376735E-3</v>
      </c>
      <c r="K619" s="1">
        <f>G619</f>
        <v>-1.9952000002376735E-3</v>
      </c>
      <c r="O619" s="2">
        <f ca="1">+C$11+C$12*F619</f>
        <v>-1.2012914451608962E-3</v>
      </c>
      <c r="Q619" s="5">
        <f>C619-15018.5</f>
        <v>40700.164799999999</v>
      </c>
    </row>
    <row r="620" spans="1:21" x14ac:dyDescent="0.2">
      <c r="A620" s="72" t="s">
        <v>308</v>
      </c>
      <c r="B620" s="75" t="s">
        <v>271</v>
      </c>
      <c r="C620" s="35">
        <v>55718.664799999999</v>
      </c>
      <c r="D620" s="35">
        <v>1E-4</v>
      </c>
      <c r="E620" s="1">
        <f>(C620-C$7)/C$8</f>
        <v>8032.9990839951479</v>
      </c>
      <c r="F620" s="1">
        <f>ROUND(2*E620,0)/2</f>
        <v>8033</v>
      </c>
      <c r="G620" s="1">
        <f>C620-(C$7+C$8*F620)</f>
        <v>-1.9952000002376735E-3</v>
      </c>
      <c r="K620" s="1">
        <f>G620</f>
        <v>-1.9952000002376735E-3</v>
      </c>
      <c r="O620" s="2">
        <f ca="1">+C$11+C$12*F620</f>
        <v>-1.2012914451608962E-3</v>
      </c>
      <c r="Q620" s="5">
        <f>C620-15018.5</f>
        <v>40700.164799999999</v>
      </c>
    </row>
    <row r="621" spans="1:21" x14ac:dyDescent="0.2">
      <c r="A621" s="59" t="s">
        <v>1189</v>
      </c>
      <c r="B621" s="61" t="s">
        <v>271</v>
      </c>
      <c r="C621" s="60">
        <v>55718.665639999999</v>
      </c>
      <c r="E621" s="1">
        <f>(C621-C$7)/C$8</f>
        <v>8032.9994696427402</v>
      </c>
      <c r="F621" s="1">
        <f>ROUND(2*E621,0)/2</f>
        <v>8033</v>
      </c>
      <c r="G621" s="1">
        <f>C621-(C$7+C$8*F621)</f>
        <v>-1.1551999996299855E-3</v>
      </c>
      <c r="O621" s="2">
        <f ca="1">+C$11+C$12*F621</f>
        <v>-1.2012914451608962E-3</v>
      </c>
      <c r="Q621" s="5">
        <f>C621-15018.5</f>
        <v>40700.165639999999</v>
      </c>
      <c r="U621" s="1">
        <f>G621</f>
        <v>-1.1551999996299855E-3</v>
      </c>
    </row>
    <row r="622" spans="1:21" x14ac:dyDescent="0.2">
      <c r="A622" s="59" t="s">
        <v>1189</v>
      </c>
      <c r="B622" s="61" t="s">
        <v>271</v>
      </c>
      <c r="C622" s="60">
        <v>55720.843730000001</v>
      </c>
      <c r="E622" s="1">
        <f>(C622-C$7)/C$8</f>
        <v>8033.9994400764253</v>
      </c>
      <c r="F622" s="1">
        <f>ROUND(2*E622,0)/2</f>
        <v>8034</v>
      </c>
      <c r="G622" s="1">
        <f>C622-(C$7+C$8*F622)</f>
        <v>-1.2195999952382408E-3</v>
      </c>
      <c r="O622" s="2">
        <f ca="1">+C$11+C$12*F622</f>
        <v>-1.2017874425849064E-3</v>
      </c>
      <c r="Q622" s="5">
        <f>C622-15018.5</f>
        <v>40702.343730000001</v>
      </c>
      <c r="U622" s="1">
        <f>G622</f>
        <v>-1.2195999952382408E-3</v>
      </c>
    </row>
    <row r="623" spans="1:21" x14ac:dyDescent="0.2">
      <c r="A623" s="59" t="s">
        <v>1189</v>
      </c>
      <c r="B623" s="61" t="s">
        <v>271</v>
      </c>
      <c r="C623" s="60">
        <v>55723.021890000004</v>
      </c>
      <c r="E623" s="1">
        <f>(C623-C$7)/C$8</f>
        <v>8034.9994426474113</v>
      </c>
      <c r="F623" s="1">
        <f>ROUND(2*E623,0)/2</f>
        <v>8035</v>
      </c>
      <c r="G623" s="1">
        <f>C623-(C$7+C$8*F623)</f>
        <v>-1.213999988976866E-3</v>
      </c>
      <c r="O623" s="2">
        <f ca="1">+C$11+C$12*F623</f>
        <v>-1.2022834400089175E-3</v>
      </c>
      <c r="Q623" s="5">
        <f>C623-15018.5</f>
        <v>40704.521890000004</v>
      </c>
      <c r="U623" s="1">
        <f>G623</f>
        <v>-1.213999988976866E-3</v>
      </c>
    </row>
    <row r="624" spans="1:21" x14ac:dyDescent="0.2">
      <c r="A624" s="59" t="s">
        <v>1189</v>
      </c>
      <c r="B624" s="61" t="s">
        <v>271</v>
      </c>
      <c r="C624" s="60">
        <v>55727.378290000001</v>
      </c>
      <c r="E624" s="1">
        <f>(C624-C$7)/C$8</f>
        <v>8036.9994845177198</v>
      </c>
      <c r="F624" s="1">
        <f>ROUND(2*E624,0)/2</f>
        <v>8037</v>
      </c>
      <c r="G624" s="1">
        <f>C624-(C$7+C$8*F624)</f>
        <v>-1.1228000003029592E-3</v>
      </c>
      <c r="O624" s="2">
        <f ca="1">+C$11+C$12*F624</f>
        <v>-1.203275434856938E-3</v>
      </c>
      <c r="Q624" s="5">
        <f>C624-15018.5</f>
        <v>40708.878290000001</v>
      </c>
      <c r="U624" s="1">
        <f>G624</f>
        <v>-1.1228000003029592E-3</v>
      </c>
    </row>
    <row r="625" spans="1:21" x14ac:dyDescent="0.2">
      <c r="A625" s="59" t="s">
        <v>1189</v>
      </c>
      <c r="B625" s="61" t="s">
        <v>271</v>
      </c>
      <c r="C625" s="60">
        <v>55729.55646</v>
      </c>
      <c r="E625" s="1">
        <f>(C625-C$7)/C$8</f>
        <v>8037.9994916797459</v>
      </c>
      <c r="F625" s="1">
        <f>ROUND(2*E625,0)/2</f>
        <v>8038</v>
      </c>
      <c r="G625" s="1">
        <f>C625-(C$7+C$8*F625)</f>
        <v>-1.1071999979321845E-3</v>
      </c>
      <c r="O625" s="2">
        <f ca="1">+C$11+C$12*F625</f>
        <v>-1.2037714322809482E-3</v>
      </c>
      <c r="Q625" s="5">
        <f>C625-15018.5</f>
        <v>40711.05646</v>
      </c>
      <c r="U625" s="1">
        <f>G625</f>
        <v>-1.1071999979321845E-3</v>
      </c>
    </row>
    <row r="626" spans="1:21" x14ac:dyDescent="0.2">
      <c r="A626" s="59" t="s">
        <v>1189</v>
      </c>
      <c r="B626" s="61" t="s">
        <v>271</v>
      </c>
      <c r="C626" s="60">
        <v>55731.734680000001</v>
      </c>
      <c r="E626" s="1">
        <f>(C626-C$7)/C$8</f>
        <v>8038.9995217969872</v>
      </c>
      <c r="F626" s="1">
        <f>ROUND(2*E626,0)/2</f>
        <v>8039</v>
      </c>
      <c r="G626" s="1">
        <f>C626-(C$7+C$8*F626)</f>
        <v>-1.0415999931865372E-3</v>
      </c>
      <c r="O626" s="2">
        <f ca="1">+C$11+C$12*F626</f>
        <v>-1.2042674297049584E-3</v>
      </c>
      <c r="Q626" s="5">
        <f>C626-15018.5</f>
        <v>40713.234680000001</v>
      </c>
      <c r="U626" s="1">
        <f>G626</f>
        <v>-1.0415999931865372E-3</v>
      </c>
    </row>
    <row r="627" spans="1:21" x14ac:dyDescent="0.2">
      <c r="A627" s="59" t="s">
        <v>1189</v>
      </c>
      <c r="B627" s="61" t="s">
        <v>271</v>
      </c>
      <c r="C627" s="60">
        <v>55733.912759999999</v>
      </c>
      <c r="E627" s="1">
        <f>(C627-C$7)/C$8</f>
        <v>8039.9994876396286</v>
      </c>
      <c r="F627" s="1">
        <f>ROUND(2*E627,0)/2</f>
        <v>8040</v>
      </c>
      <c r="G627" s="1">
        <f>C627-(C$7+C$8*F627)</f>
        <v>-1.1159999994561076E-3</v>
      </c>
      <c r="O627" s="2">
        <f ca="1">+C$11+C$12*F627</f>
        <v>-1.2047634271289687E-3</v>
      </c>
      <c r="Q627" s="5">
        <f>C627-15018.5</f>
        <v>40715.412759999999</v>
      </c>
      <c r="U627" s="1">
        <f>G627</f>
        <v>-1.1159999994561076E-3</v>
      </c>
    </row>
    <row r="628" spans="1:21" x14ac:dyDescent="0.2">
      <c r="A628" s="59" t="s">
        <v>1189</v>
      </c>
      <c r="B628" s="61" t="s">
        <v>271</v>
      </c>
      <c r="C628" s="60">
        <v>55738.269030000003</v>
      </c>
      <c r="E628" s="1">
        <f>(C628-C$7)/C$8</f>
        <v>8041.9994698263845</v>
      </c>
      <c r="F628" s="1">
        <f>ROUND(2*E628,0)/2</f>
        <v>8042</v>
      </c>
      <c r="G628" s="1">
        <f>C628-(C$7+C$8*F628)</f>
        <v>-1.1547999965841882E-3</v>
      </c>
      <c r="O628" s="2">
        <f ca="1">+C$11+C$12*F628</f>
        <v>-1.2057554219769891E-3</v>
      </c>
      <c r="Q628" s="5">
        <f>C628-15018.5</f>
        <v>40719.769030000003</v>
      </c>
      <c r="U628" s="1">
        <f>G628</f>
        <v>-1.1547999965841882E-3</v>
      </c>
    </row>
    <row r="629" spans="1:21" x14ac:dyDescent="0.2">
      <c r="A629" s="59" t="s">
        <v>1189</v>
      </c>
      <c r="B629" s="61" t="s">
        <v>271</v>
      </c>
      <c r="C629" s="60">
        <v>55740.447260000001</v>
      </c>
      <c r="E629" s="1">
        <f>(C629-C$7)/C$8</f>
        <v>8042.9995045346659</v>
      </c>
      <c r="F629" s="1">
        <f>ROUND(2*E629,0)/2</f>
        <v>8043</v>
      </c>
      <c r="G629" s="1">
        <f>C629-(C$7+C$8*F629)</f>
        <v>-1.0791999957291409E-3</v>
      </c>
      <c r="O629" s="2">
        <f ca="1">+C$11+C$12*F629</f>
        <v>-1.2062514194010002E-3</v>
      </c>
      <c r="Q629" s="5">
        <f>C629-15018.5</f>
        <v>40721.947260000001</v>
      </c>
      <c r="U629" s="1">
        <f>G629</f>
        <v>-1.0791999957291409E-3</v>
      </c>
    </row>
    <row r="630" spans="1:21" x14ac:dyDescent="0.2">
      <c r="A630" s="59" t="s">
        <v>1189</v>
      </c>
      <c r="B630" s="61" t="s">
        <v>271</v>
      </c>
      <c r="C630" s="60">
        <v>55742.625469999999</v>
      </c>
      <c r="E630" s="1">
        <f>(C630-C$7)/C$8</f>
        <v>8043.9995300608634</v>
      </c>
      <c r="F630" s="1">
        <f>ROUND(2*E630,0)/2</f>
        <v>8044</v>
      </c>
      <c r="G630" s="1">
        <f>C630-(C$7+C$8*F630)</f>
        <v>-1.0235999943688512E-3</v>
      </c>
      <c r="O630" s="2">
        <f ca="1">+C$11+C$12*F630</f>
        <v>-1.2067474168250105E-3</v>
      </c>
      <c r="Q630" s="5">
        <f>C630-15018.5</f>
        <v>40724.125469999999</v>
      </c>
      <c r="U630" s="1">
        <f>G630</f>
        <v>-1.0235999943688512E-3</v>
      </c>
    </row>
    <row r="631" spans="1:21" x14ac:dyDescent="0.2">
      <c r="A631" s="59" t="s">
        <v>1189</v>
      </c>
      <c r="B631" s="61" t="s">
        <v>271</v>
      </c>
      <c r="C631" s="60">
        <v>55744.803619999999</v>
      </c>
      <c r="E631" s="1">
        <f>(C631-C$7)/C$8</f>
        <v>8044.9995280408048</v>
      </c>
      <c r="F631" s="1">
        <f>ROUND(2*E631,0)/2</f>
        <v>8045</v>
      </c>
      <c r="G631" s="1">
        <f>C631-(C$7+C$8*F631)</f>
        <v>-1.0279999987687916E-3</v>
      </c>
      <c r="O631" s="2">
        <f ca="1">+C$11+C$12*F631</f>
        <v>-1.2072434142490207E-3</v>
      </c>
      <c r="Q631" s="5">
        <f>C631-15018.5</f>
        <v>40726.303619999999</v>
      </c>
      <c r="U631" s="1">
        <f>G631</f>
        <v>-1.0279999987687916E-3</v>
      </c>
    </row>
    <row r="632" spans="1:21" x14ac:dyDescent="0.2">
      <c r="A632" s="59" t="s">
        <v>1189</v>
      </c>
      <c r="B632" s="61" t="s">
        <v>271</v>
      </c>
      <c r="C632" s="60">
        <v>55746.981789999998</v>
      </c>
      <c r="E632" s="1">
        <f>(C632-C$7)/C$8</f>
        <v>8045.9995352028309</v>
      </c>
      <c r="F632" s="1">
        <f>ROUND(2*E632,0)/2</f>
        <v>8046</v>
      </c>
      <c r="G632" s="1">
        <f>C632-(C$7+C$8*F632)</f>
        <v>-1.0124000036739744E-3</v>
      </c>
      <c r="O632" s="2">
        <f ca="1">+C$11+C$12*F632</f>
        <v>-1.2077394116730309E-3</v>
      </c>
      <c r="Q632" s="5">
        <f>C632-15018.5</f>
        <v>40728.481789999998</v>
      </c>
      <c r="U632" s="1">
        <f>G632</f>
        <v>-1.0124000036739744E-3</v>
      </c>
    </row>
    <row r="633" spans="1:21" x14ac:dyDescent="0.2">
      <c r="A633" s="59" t="s">
        <v>1189</v>
      </c>
      <c r="B633" s="61" t="s">
        <v>271</v>
      </c>
      <c r="C633" s="60">
        <v>55749.159910000002</v>
      </c>
      <c r="E633" s="1">
        <f>(C633-C$7)/C$8</f>
        <v>8046.9995194096455</v>
      </c>
      <c r="F633" s="1">
        <f>ROUND(2*E633,0)/2</f>
        <v>8047</v>
      </c>
      <c r="G633" s="1">
        <f>C633-(C$7+C$8*F633)</f>
        <v>-1.0467999964021146E-3</v>
      </c>
      <c r="O633" s="2">
        <f ca="1">+C$11+C$12*F633</f>
        <v>-1.2082354090970412E-3</v>
      </c>
      <c r="Q633" s="5">
        <f>C633-15018.5</f>
        <v>40730.659910000002</v>
      </c>
      <c r="U633" s="1">
        <f>G633</f>
        <v>-1.0467999964021146E-3</v>
      </c>
    </row>
    <row r="634" spans="1:21" x14ac:dyDescent="0.2">
      <c r="A634" s="59" t="s">
        <v>1189</v>
      </c>
      <c r="B634" s="61" t="s">
        <v>271</v>
      </c>
      <c r="C634" s="60">
        <v>55751.338069999998</v>
      </c>
      <c r="E634" s="1">
        <f>(C634-C$7)/C$8</f>
        <v>8047.9995219806278</v>
      </c>
      <c r="F634" s="1">
        <f>ROUND(2*E634,0)/2</f>
        <v>8048</v>
      </c>
      <c r="G634" s="1">
        <f>C634-(C$7+C$8*F634)</f>
        <v>-1.0411999974166974E-3</v>
      </c>
      <c r="O634" s="2">
        <f ca="1">+C$11+C$12*F634</f>
        <v>-1.2087314065210514E-3</v>
      </c>
      <c r="Q634" s="5">
        <f>C634-15018.5</f>
        <v>40732.838069999998</v>
      </c>
      <c r="U634" s="1">
        <f>G634</f>
        <v>-1.0411999974166974E-3</v>
      </c>
    </row>
    <row r="635" spans="1:21" x14ac:dyDescent="0.2">
      <c r="A635" s="59" t="s">
        <v>1189</v>
      </c>
      <c r="B635" s="61" t="s">
        <v>271</v>
      </c>
      <c r="C635" s="60">
        <v>55753.516230000001</v>
      </c>
      <c r="E635" s="1">
        <f>(C635-C$7)/C$8</f>
        <v>8048.9995245516129</v>
      </c>
      <c r="F635" s="1">
        <f>ROUND(2*E635,0)/2</f>
        <v>8049</v>
      </c>
      <c r="G635" s="1">
        <f>C635-(C$7+C$8*F635)</f>
        <v>-1.0355999911553226E-3</v>
      </c>
      <c r="O635" s="2">
        <f ca="1">+C$11+C$12*F635</f>
        <v>-1.2092274039450616E-3</v>
      </c>
      <c r="Q635" s="5">
        <f>C635-15018.5</f>
        <v>40735.016230000001</v>
      </c>
      <c r="U635" s="1">
        <f>G635</f>
        <v>-1.0355999911553226E-3</v>
      </c>
    </row>
    <row r="636" spans="1:21" x14ac:dyDescent="0.2">
      <c r="A636" s="59" t="s">
        <v>1189</v>
      </c>
      <c r="B636" s="61" t="s">
        <v>271</v>
      </c>
      <c r="C636" s="60">
        <v>55755.694329999998</v>
      </c>
      <c r="E636" s="1">
        <f>(C636-C$7)/C$8</f>
        <v>8049.9994995763391</v>
      </c>
      <c r="F636" s="1">
        <f>ROUND(2*E636,0)/2</f>
        <v>8050</v>
      </c>
      <c r="G636" s="1">
        <f>C636-(C$7+C$8*F636)</f>
        <v>-1.0899999979301356E-3</v>
      </c>
      <c r="O636" s="2">
        <f ca="1">+C$11+C$12*F636</f>
        <v>-1.2097234013690719E-3</v>
      </c>
      <c r="Q636" s="5">
        <f>C636-15018.5</f>
        <v>40737.194329999998</v>
      </c>
      <c r="U636" s="1">
        <f>G636</f>
        <v>-1.0899999979301356E-3</v>
      </c>
    </row>
    <row r="637" spans="1:21" x14ac:dyDescent="0.2">
      <c r="A637" s="59" t="s">
        <v>1189</v>
      </c>
      <c r="B637" s="61" t="s">
        <v>271</v>
      </c>
      <c r="C637" s="60">
        <v>55757.872450000003</v>
      </c>
      <c r="E637" s="1">
        <f>(C637-C$7)/C$8</f>
        <v>8050.9994837831537</v>
      </c>
      <c r="F637" s="1">
        <f>ROUND(2*E637,0)/2</f>
        <v>8051</v>
      </c>
      <c r="G637" s="1">
        <f>C637-(C$7+C$8*F637)</f>
        <v>-1.1243999979342334E-3</v>
      </c>
      <c r="O637" s="2">
        <f ca="1">+C$11+C$12*F637</f>
        <v>-1.210219398793083E-3</v>
      </c>
      <c r="Q637" s="5">
        <f>C637-15018.5</f>
        <v>40739.372450000003</v>
      </c>
      <c r="U637" s="1">
        <f>G637</f>
        <v>-1.1243999979342334E-3</v>
      </c>
    </row>
    <row r="638" spans="1:21" x14ac:dyDescent="0.2">
      <c r="A638" s="59" t="s">
        <v>1189</v>
      </c>
      <c r="B638" s="61" t="s">
        <v>271</v>
      </c>
      <c r="C638" s="60">
        <v>55760.050609999998</v>
      </c>
      <c r="E638" s="1">
        <f>(C638-C$7)/C$8</f>
        <v>8051.999486354136</v>
      </c>
      <c r="F638" s="1">
        <f>ROUND(2*E638,0)/2</f>
        <v>8052</v>
      </c>
      <c r="G638" s="1">
        <f>C638-(C$7+C$8*F638)</f>
        <v>-1.1187999989488162E-3</v>
      </c>
      <c r="O638" s="2">
        <f ca="1">+C$11+C$12*F638</f>
        <v>-1.2107153962170932E-3</v>
      </c>
      <c r="Q638" s="5">
        <f>C638-15018.5</f>
        <v>40741.550609999998</v>
      </c>
      <c r="U638" s="1">
        <f>G638</f>
        <v>-1.1187999989488162E-3</v>
      </c>
    </row>
    <row r="639" spans="1:21" x14ac:dyDescent="0.2">
      <c r="A639" s="59" t="s">
        <v>1189</v>
      </c>
      <c r="B639" s="61" t="s">
        <v>271</v>
      </c>
      <c r="C639" s="60">
        <v>55762.228690000004</v>
      </c>
      <c r="E639" s="1">
        <f>(C639-C$7)/C$8</f>
        <v>8052.9994521967801</v>
      </c>
      <c r="F639" s="1">
        <f>ROUND(2*E639,0)/2</f>
        <v>8053</v>
      </c>
      <c r="G639" s="1">
        <f>C639-(C$7+C$8*F639)</f>
        <v>-1.1931999906664714E-3</v>
      </c>
      <c r="O639" s="2">
        <f ca="1">+C$11+C$12*F639</f>
        <v>-1.2112113936411035E-3</v>
      </c>
      <c r="Q639" s="5">
        <f>C639-15018.5</f>
        <v>40743.728690000004</v>
      </c>
      <c r="U639" s="1">
        <f>G639</f>
        <v>-1.1931999906664714E-3</v>
      </c>
    </row>
    <row r="640" spans="1:21" x14ac:dyDescent="0.2">
      <c r="A640" s="59" t="s">
        <v>1189</v>
      </c>
      <c r="B640" s="61" t="s">
        <v>271</v>
      </c>
      <c r="C640" s="60">
        <v>55764.406799999997</v>
      </c>
      <c r="E640" s="1">
        <f>(C640-C$7)/C$8</f>
        <v>8053.9994318125473</v>
      </c>
      <c r="F640" s="1">
        <f>ROUND(2*E640,0)/2</f>
        <v>8054</v>
      </c>
      <c r="G640" s="1">
        <f>C640-(C$7+C$8*F640)</f>
        <v>-1.2376000013318844E-3</v>
      </c>
      <c r="O640" s="2">
        <f ca="1">+C$11+C$12*F640</f>
        <v>-1.2117073910651137E-3</v>
      </c>
      <c r="Q640" s="5">
        <f>C640-15018.5</f>
        <v>40745.906799999997</v>
      </c>
      <c r="U640" s="1">
        <f>G640</f>
        <v>-1.2376000013318844E-3</v>
      </c>
    </row>
    <row r="641" spans="1:21" x14ac:dyDescent="0.2">
      <c r="A641" s="59" t="s">
        <v>1189</v>
      </c>
      <c r="B641" s="61" t="s">
        <v>271</v>
      </c>
      <c r="C641" s="60">
        <v>55766.585010000003</v>
      </c>
      <c r="E641" s="1">
        <f>(C641-C$7)/C$8</f>
        <v>8054.9994573387476</v>
      </c>
      <c r="F641" s="1">
        <f>ROUND(2*E641,0)/2</f>
        <v>8055</v>
      </c>
      <c r="G641" s="1">
        <f>C641-(C$7+C$8*F641)</f>
        <v>-1.1819999999715947E-3</v>
      </c>
      <c r="O641" s="2">
        <f ca="1">+C$11+C$12*F641</f>
        <v>-1.2122033884891239E-3</v>
      </c>
      <c r="Q641" s="5">
        <f>C641-15018.5</f>
        <v>40748.085010000003</v>
      </c>
      <c r="U641" s="1">
        <f>G641</f>
        <v>-1.1819999999715947E-3</v>
      </c>
    </row>
    <row r="642" spans="1:21" x14ac:dyDescent="0.2">
      <c r="A642" s="59" t="s">
        <v>1189</v>
      </c>
      <c r="B642" s="61" t="s">
        <v>271</v>
      </c>
      <c r="C642" s="60">
        <v>55768.763149999999</v>
      </c>
      <c r="E642" s="1">
        <f>(C642-C$7)/C$8</f>
        <v>8055.9994507276442</v>
      </c>
      <c r="F642" s="1">
        <f>ROUND(2*E642,0)/2</f>
        <v>8056</v>
      </c>
      <c r="G642" s="1">
        <f>C642-(C$7+C$8*F642)</f>
        <v>-1.196400000480935E-3</v>
      </c>
      <c r="O642" s="2">
        <f ca="1">+C$11+C$12*F642</f>
        <v>-1.2126993859131342E-3</v>
      </c>
      <c r="Q642" s="5">
        <f>C642-15018.5</f>
        <v>40750.263149999999</v>
      </c>
      <c r="U642" s="1">
        <f>G642</f>
        <v>-1.196400000480935E-3</v>
      </c>
    </row>
    <row r="643" spans="1:21" x14ac:dyDescent="0.2">
      <c r="A643" s="59" t="s">
        <v>1189</v>
      </c>
      <c r="B643" s="61" t="s">
        <v>271</v>
      </c>
      <c r="C643" s="60">
        <v>55770.941330000001</v>
      </c>
      <c r="E643" s="1">
        <f>(C643-C$7)/C$8</f>
        <v>8056.999462480715</v>
      </c>
      <c r="F643" s="1">
        <f>ROUND(2*E643,0)/2</f>
        <v>8057</v>
      </c>
      <c r="G643" s="1">
        <f>C643-(C$7+C$8*F643)</f>
        <v>-1.1707999947248027E-3</v>
      </c>
      <c r="O643" s="2">
        <f ca="1">+C$11+C$12*F643</f>
        <v>-1.2131953833371444E-3</v>
      </c>
      <c r="Q643" s="5">
        <f>C643-15018.5</f>
        <v>40752.441330000001</v>
      </c>
      <c r="U643" s="1">
        <f>G643</f>
        <v>-1.1707999947248027E-3</v>
      </c>
    </row>
    <row r="644" spans="1:21" x14ac:dyDescent="0.2">
      <c r="A644" s="59" t="s">
        <v>1189</v>
      </c>
      <c r="B644" s="61" t="s">
        <v>271</v>
      </c>
      <c r="C644" s="60">
        <v>55773.119530000004</v>
      </c>
      <c r="E644" s="1">
        <f>(C644-C$7)/C$8</f>
        <v>8057.9994834158706</v>
      </c>
      <c r="F644" s="1">
        <f>ROUND(2*E644,0)/2</f>
        <v>8058</v>
      </c>
      <c r="G644" s="1">
        <f>C644-(C$7+C$8*F644)</f>
        <v>-1.1251999894739129E-3</v>
      </c>
      <c r="O644" s="2">
        <f ca="1">+C$11+C$12*F644</f>
        <v>-1.2136913807611546E-3</v>
      </c>
      <c r="Q644" s="5">
        <f>C644-15018.5</f>
        <v>40754.619530000004</v>
      </c>
      <c r="U644" s="1">
        <f>G644</f>
        <v>-1.1251999894739129E-3</v>
      </c>
    </row>
    <row r="645" spans="1:21" x14ac:dyDescent="0.2">
      <c r="A645" s="59" t="s">
        <v>1189</v>
      </c>
      <c r="B645" s="61" t="s">
        <v>271</v>
      </c>
      <c r="C645" s="60">
        <v>55775.29767</v>
      </c>
      <c r="E645" s="1">
        <f>(C645-C$7)/C$8</f>
        <v>8058.9994768047673</v>
      </c>
      <c r="F645" s="1">
        <f>ROUND(2*E645,0)/2</f>
        <v>8059</v>
      </c>
      <c r="G645" s="1">
        <f>C645-(C$7+C$8*F645)</f>
        <v>-1.1395999972592108E-3</v>
      </c>
      <c r="O645" s="2">
        <f ca="1">+C$11+C$12*F645</f>
        <v>-1.2141873781851657E-3</v>
      </c>
      <c r="Q645" s="5">
        <f>C645-15018.5</f>
        <v>40756.79767</v>
      </c>
      <c r="U645" s="1">
        <f>G645</f>
        <v>-1.1395999972592108E-3</v>
      </c>
    </row>
    <row r="646" spans="1:21" x14ac:dyDescent="0.2">
      <c r="A646" s="59" t="s">
        <v>1189</v>
      </c>
      <c r="B646" s="61" t="s">
        <v>271</v>
      </c>
      <c r="C646" s="60">
        <v>55777.475789999997</v>
      </c>
      <c r="E646" s="1">
        <f>(C646-C$7)/C$8</f>
        <v>8059.9994610115791</v>
      </c>
      <c r="F646" s="1">
        <f>ROUND(2*E646,0)/2</f>
        <v>8060</v>
      </c>
      <c r="G646" s="1">
        <f>C646-(C$7+C$8*F646)</f>
        <v>-1.1740000045392662E-3</v>
      </c>
      <c r="O646" s="2">
        <f ca="1">+C$11+C$12*F646</f>
        <v>-1.214683375609176E-3</v>
      </c>
      <c r="Q646" s="5">
        <f>C646-15018.5</f>
        <v>40758.975789999997</v>
      </c>
      <c r="U646" s="1">
        <f>G646</f>
        <v>-1.1740000045392662E-3</v>
      </c>
    </row>
    <row r="647" spans="1:21" x14ac:dyDescent="0.2">
      <c r="A647" s="59" t="s">
        <v>1189</v>
      </c>
      <c r="B647" s="61" t="s">
        <v>271</v>
      </c>
      <c r="C647" s="60">
        <v>55779.653960000003</v>
      </c>
      <c r="E647" s="1">
        <f>(C647-C$7)/C$8</f>
        <v>8060.9994681736089</v>
      </c>
      <c r="F647" s="1">
        <f>ROUND(2*E647,0)/2</f>
        <v>8061</v>
      </c>
      <c r="G647" s="1">
        <f>C647-(C$7+C$8*F647)</f>
        <v>-1.1583999948925339E-3</v>
      </c>
      <c r="O647" s="2">
        <f ca="1">+C$11+C$12*F647</f>
        <v>-1.2151793730331862E-3</v>
      </c>
      <c r="Q647" s="5">
        <f>C647-15018.5</f>
        <v>40761.153960000003</v>
      </c>
      <c r="U647" s="1">
        <f>G647</f>
        <v>-1.1583999948925339E-3</v>
      </c>
    </row>
    <row r="648" spans="1:21" x14ac:dyDescent="0.2">
      <c r="A648" s="59" t="s">
        <v>1189</v>
      </c>
      <c r="B648" s="61" t="s">
        <v>271</v>
      </c>
      <c r="C648" s="60">
        <v>55781.832119999999</v>
      </c>
      <c r="E648" s="1">
        <f>(C648-C$7)/C$8</f>
        <v>8061.9994707445903</v>
      </c>
      <c r="F648" s="1">
        <f>ROUND(2*E648,0)/2</f>
        <v>8062</v>
      </c>
      <c r="G648" s="1">
        <f>C648-(C$7+C$8*F648)</f>
        <v>-1.1527999959071167E-3</v>
      </c>
      <c r="O648" s="2">
        <f ca="1">+C$11+C$12*F648</f>
        <v>-1.2156753704571964E-3</v>
      </c>
      <c r="Q648" s="5">
        <f>C648-15018.5</f>
        <v>40763.332119999999</v>
      </c>
      <c r="U648" s="1">
        <f>G648</f>
        <v>-1.1527999959071167E-3</v>
      </c>
    </row>
    <row r="649" spans="1:21" x14ac:dyDescent="0.2">
      <c r="A649" s="59" t="s">
        <v>1189</v>
      </c>
      <c r="B649" s="61" t="s">
        <v>271</v>
      </c>
      <c r="C649" s="60">
        <v>55784.010240000003</v>
      </c>
      <c r="E649" s="1">
        <f>(C649-C$7)/C$8</f>
        <v>8062.9994549514058</v>
      </c>
      <c r="F649" s="1">
        <f>ROUND(2*E649,0)/2</f>
        <v>8063</v>
      </c>
      <c r="G649" s="1">
        <f>C649-(C$7+C$8*F649)</f>
        <v>-1.1871999959112145E-3</v>
      </c>
      <c r="O649" s="2">
        <f ca="1">+C$11+C$12*F649</f>
        <v>-1.2161713678812067E-3</v>
      </c>
      <c r="Q649" s="5">
        <f>C649-15018.5</f>
        <v>40765.510240000003</v>
      </c>
      <c r="U649" s="1">
        <f>G649</f>
        <v>-1.1871999959112145E-3</v>
      </c>
    </row>
    <row r="650" spans="1:21" x14ac:dyDescent="0.2">
      <c r="A650" s="59" t="s">
        <v>1189</v>
      </c>
      <c r="B650" s="61" t="s">
        <v>271</v>
      </c>
      <c r="C650" s="60">
        <v>55786.18851</v>
      </c>
      <c r="E650" s="1">
        <f>(C650-C$7)/C$8</f>
        <v>8063.9995080238587</v>
      </c>
      <c r="F650" s="1">
        <f>ROUND(2*E650,0)/2</f>
        <v>8064</v>
      </c>
      <c r="G650" s="1">
        <f>C650-(C$7+C$8*F650)</f>
        <v>-1.0715999960666522E-3</v>
      </c>
      <c r="O650" s="2">
        <f ca="1">+C$11+C$12*F650</f>
        <v>-1.2166673653052169E-3</v>
      </c>
      <c r="Q650" s="5">
        <f>C650-15018.5</f>
        <v>40767.68851</v>
      </c>
      <c r="U650" s="1">
        <f>G650</f>
        <v>-1.0715999960666522E-3</v>
      </c>
    </row>
    <row r="651" spans="1:21" x14ac:dyDescent="0.2">
      <c r="A651" s="59" t="s">
        <v>1189</v>
      </c>
      <c r="B651" s="61" t="s">
        <v>271</v>
      </c>
      <c r="C651" s="60">
        <v>55788.366670000003</v>
      </c>
      <c r="E651" s="1">
        <f>(C651-C$7)/C$8</f>
        <v>8064.9995105948437</v>
      </c>
      <c r="F651" s="1">
        <f>ROUND(2*E651,0)/2</f>
        <v>8065</v>
      </c>
      <c r="G651" s="1">
        <f>C651-(C$7+C$8*F651)</f>
        <v>-1.0659999970812351E-3</v>
      </c>
      <c r="O651" s="2">
        <f ca="1">+C$11+C$12*F651</f>
        <v>-1.2171633627292271E-3</v>
      </c>
      <c r="Q651" s="5">
        <f>C651-15018.5</f>
        <v>40769.866670000003</v>
      </c>
      <c r="U651" s="1">
        <f>G651</f>
        <v>-1.0659999970812351E-3</v>
      </c>
    </row>
    <row r="652" spans="1:21" x14ac:dyDescent="0.2">
      <c r="A652" s="59" t="s">
        <v>1189</v>
      </c>
      <c r="B652" s="61" t="s">
        <v>271</v>
      </c>
      <c r="C652" s="60">
        <v>55790.544889999997</v>
      </c>
      <c r="E652" s="1">
        <f>(C652-C$7)/C$8</f>
        <v>8065.9995407120814</v>
      </c>
      <c r="F652" s="1">
        <f>ROUND(2*E652,0)/2</f>
        <v>8066</v>
      </c>
      <c r="G652" s="1">
        <f>C652-(C$7+C$8*F652)</f>
        <v>-1.0003999996115454E-3</v>
      </c>
      <c r="O652" s="2">
        <f ca="1">+C$11+C$12*F652</f>
        <v>-1.2176593601532374E-3</v>
      </c>
      <c r="Q652" s="5">
        <f>C652-15018.5</f>
        <v>40772.044889999997</v>
      </c>
      <c r="U652" s="1">
        <f>G652</f>
        <v>-1.0003999996115454E-3</v>
      </c>
    </row>
    <row r="653" spans="1:21" x14ac:dyDescent="0.2">
      <c r="A653" s="59" t="s">
        <v>1189</v>
      </c>
      <c r="B653" s="61" t="s">
        <v>271</v>
      </c>
      <c r="C653" s="60">
        <v>55792.722970000003</v>
      </c>
      <c r="E653" s="1">
        <f>(C653-C$7)/C$8</f>
        <v>8066.9995065547255</v>
      </c>
      <c r="F653" s="1">
        <f>ROUND(2*E653,0)/2</f>
        <v>8067</v>
      </c>
      <c r="G653" s="1">
        <f>C653-(C$7+C$8*F653)</f>
        <v>-1.0747999913292006E-3</v>
      </c>
      <c r="O653" s="2">
        <f ca="1">+C$11+C$12*F653</f>
        <v>-1.2181553575772485E-3</v>
      </c>
      <c r="Q653" s="5">
        <f>C653-15018.5</f>
        <v>40774.222970000003</v>
      </c>
      <c r="U653" s="1">
        <f>G653</f>
        <v>-1.0747999913292006E-3</v>
      </c>
    </row>
    <row r="654" spans="1:21" x14ac:dyDescent="0.2">
      <c r="A654" s="59" t="s">
        <v>1189</v>
      </c>
      <c r="B654" s="61" t="s">
        <v>271</v>
      </c>
      <c r="C654" s="60">
        <v>55794.901120000002</v>
      </c>
      <c r="E654" s="1">
        <f>(C654-C$7)/C$8</f>
        <v>8067.9995045346668</v>
      </c>
      <c r="F654" s="1">
        <f>ROUND(2*E654,0)/2</f>
        <v>8068</v>
      </c>
      <c r="G654" s="1">
        <f>C654-(C$7+C$8*F654)</f>
        <v>-1.0791999957291409E-3</v>
      </c>
      <c r="O654" s="2">
        <f ca="1">+C$11+C$12*F654</f>
        <v>-1.2186513550012587E-3</v>
      </c>
      <c r="Q654" s="5">
        <f>C654-15018.5</f>
        <v>40776.401120000002</v>
      </c>
      <c r="U654" s="1">
        <f>G654</f>
        <v>-1.0791999957291409E-3</v>
      </c>
    </row>
    <row r="655" spans="1:21" x14ac:dyDescent="0.2">
      <c r="A655" s="59" t="s">
        <v>1189</v>
      </c>
      <c r="B655" s="61" t="s">
        <v>271</v>
      </c>
      <c r="C655" s="60">
        <v>55797.079250000003</v>
      </c>
      <c r="E655" s="1">
        <f>(C655-C$7)/C$8</f>
        <v>8068.9994933325224</v>
      </c>
      <c r="F655" s="1">
        <f>ROUND(2*E655,0)/2</f>
        <v>8069</v>
      </c>
      <c r="G655" s="1">
        <f>C655-(C$7+C$8*F655)</f>
        <v>-1.1035999996238388E-3</v>
      </c>
      <c r="O655" s="2">
        <f ca="1">+C$11+C$12*F655</f>
        <v>-1.2191473524252689E-3</v>
      </c>
      <c r="Q655" s="5">
        <f>C655-15018.5</f>
        <v>40778.579250000003</v>
      </c>
      <c r="U655" s="1">
        <f>G655</f>
        <v>-1.1035999996238388E-3</v>
      </c>
    </row>
    <row r="656" spans="1:21" x14ac:dyDescent="0.2">
      <c r="A656" s="59" t="s">
        <v>1189</v>
      </c>
      <c r="B656" s="61" t="s">
        <v>271</v>
      </c>
      <c r="C656" s="60">
        <v>55799.257400000002</v>
      </c>
      <c r="E656" s="1">
        <f>(C656-C$7)/C$8</f>
        <v>8069.9994913124638</v>
      </c>
      <c r="F656" s="1">
        <f>ROUND(2*E656,0)/2</f>
        <v>8070</v>
      </c>
      <c r="G656" s="1">
        <f>C656-(C$7+C$8*F656)</f>
        <v>-1.1079999967478216E-3</v>
      </c>
      <c r="O656" s="2">
        <f ca="1">+C$11+C$12*F656</f>
        <v>-1.2196433498492792E-3</v>
      </c>
      <c r="Q656" s="5">
        <f>C656-15018.5</f>
        <v>40780.757400000002</v>
      </c>
      <c r="U656" s="1">
        <f>G656</f>
        <v>-1.1079999967478216E-3</v>
      </c>
    </row>
    <row r="657" spans="1:21" x14ac:dyDescent="0.2">
      <c r="A657" s="59" t="s">
        <v>1189</v>
      </c>
      <c r="B657" s="61" t="s">
        <v>271</v>
      </c>
      <c r="C657" s="60">
        <v>55801.435559999998</v>
      </c>
      <c r="E657" s="1">
        <f>(C657-C$7)/C$8</f>
        <v>8070.9994938834461</v>
      </c>
      <c r="F657" s="1">
        <f>ROUND(2*E657,0)/2</f>
        <v>8071</v>
      </c>
      <c r="G657" s="1">
        <f>C657-(C$7+C$8*F657)</f>
        <v>-1.1023999977624044E-3</v>
      </c>
      <c r="O657" s="2">
        <f ca="1">+C$11+C$12*F657</f>
        <v>-1.2201393472732894E-3</v>
      </c>
      <c r="Q657" s="5">
        <f>C657-15018.5</f>
        <v>40782.935559999998</v>
      </c>
      <c r="U657" s="1">
        <f>G657</f>
        <v>-1.1023999977624044E-3</v>
      </c>
    </row>
    <row r="658" spans="1:21" x14ac:dyDescent="0.2">
      <c r="A658" s="59" t="s">
        <v>1189</v>
      </c>
      <c r="B658" s="61" t="s">
        <v>271</v>
      </c>
      <c r="C658" s="60">
        <v>55803.613709999998</v>
      </c>
      <c r="E658" s="1">
        <f>(C658-C$7)/C$8</f>
        <v>8071.9994918633865</v>
      </c>
      <c r="F658" s="1">
        <f>ROUND(2*E658,0)/2</f>
        <v>8072</v>
      </c>
      <c r="G658" s="1">
        <f>C658-(C$7+C$8*F658)</f>
        <v>-1.1067999948863871E-3</v>
      </c>
      <c r="O658" s="2">
        <f ca="1">+C$11+C$12*F658</f>
        <v>-1.2206353446972996E-3</v>
      </c>
      <c r="Q658" s="5">
        <f>C658-15018.5</f>
        <v>40785.113709999998</v>
      </c>
      <c r="U658" s="1">
        <f>G658</f>
        <v>-1.1067999948863871E-3</v>
      </c>
    </row>
    <row r="659" spans="1:21" x14ac:dyDescent="0.2">
      <c r="A659" s="59" t="s">
        <v>1189</v>
      </c>
      <c r="B659" s="61" t="s">
        <v>271</v>
      </c>
      <c r="C659" s="60">
        <v>55805.791830000002</v>
      </c>
      <c r="E659" s="1">
        <f>(C659-C$7)/C$8</f>
        <v>8072.999476070202</v>
      </c>
      <c r="F659" s="1">
        <f>ROUND(2*E659,0)/2</f>
        <v>8073</v>
      </c>
      <c r="G659" s="1">
        <f>C659-(C$7+C$8*F659)</f>
        <v>-1.141199994890485E-3</v>
      </c>
      <c r="O659" s="2">
        <f ca="1">+C$11+C$12*F659</f>
        <v>-1.2211313421213099E-3</v>
      </c>
      <c r="Q659" s="5">
        <f>C659-15018.5</f>
        <v>40787.291830000002</v>
      </c>
      <c r="U659" s="1">
        <f>G659</f>
        <v>-1.141199994890485E-3</v>
      </c>
    </row>
    <row r="660" spans="1:21" x14ac:dyDescent="0.2">
      <c r="A660" s="59" t="s">
        <v>1189</v>
      </c>
      <c r="B660" s="61" t="s">
        <v>271</v>
      </c>
      <c r="C660" s="60">
        <v>55807.969989999998</v>
      </c>
      <c r="E660" s="1">
        <f>(C660-C$7)/C$8</f>
        <v>8073.9994786411835</v>
      </c>
      <c r="F660" s="1">
        <f>ROUND(2*E660,0)/2</f>
        <v>8074</v>
      </c>
      <c r="G660" s="1">
        <f>C660-(C$7+C$8*F660)</f>
        <v>-1.1356000031810254E-3</v>
      </c>
      <c r="O660" s="2">
        <f ca="1">+C$11+C$12*F660</f>
        <v>-1.2216273395453201E-3</v>
      </c>
      <c r="Q660" s="5">
        <f>C660-15018.5</f>
        <v>40789.469989999998</v>
      </c>
      <c r="U660" s="1">
        <f>G660</f>
        <v>-1.1356000031810254E-3</v>
      </c>
    </row>
    <row r="661" spans="1:21" x14ac:dyDescent="0.2">
      <c r="A661" s="59" t="s">
        <v>1189</v>
      </c>
      <c r="B661" s="61" t="s">
        <v>271</v>
      </c>
      <c r="C661" s="60">
        <v>55810.148150000001</v>
      </c>
      <c r="E661" s="1">
        <f>(C661-C$7)/C$8</f>
        <v>8074.9994812121695</v>
      </c>
      <c r="F661" s="1">
        <f>ROUND(2*E661,0)/2</f>
        <v>8075</v>
      </c>
      <c r="G661" s="1">
        <f>C661-(C$7+C$8*F661)</f>
        <v>-1.1299999969196506E-3</v>
      </c>
      <c r="O661" s="2">
        <f ca="1">+C$11+C$12*F661</f>
        <v>-1.2221233369693312E-3</v>
      </c>
      <c r="Q661" s="5">
        <f>C661-15018.5</f>
        <v>40791.648150000001</v>
      </c>
      <c r="U661" s="1">
        <f>G661</f>
        <v>-1.1299999969196506E-3</v>
      </c>
    </row>
    <row r="662" spans="1:21" x14ac:dyDescent="0.2">
      <c r="A662" s="59" t="s">
        <v>1189</v>
      </c>
      <c r="B662" s="61" t="s">
        <v>271</v>
      </c>
      <c r="C662" s="60">
        <v>55812.326300000001</v>
      </c>
      <c r="E662" s="1">
        <f>(C662-C$7)/C$8</f>
        <v>8075.9994791921099</v>
      </c>
      <c r="F662" s="1">
        <f>ROUND(2*E662,0)/2</f>
        <v>8076</v>
      </c>
      <c r="G662" s="1">
        <f>C662-(C$7+C$8*F662)</f>
        <v>-1.1343999940436333E-3</v>
      </c>
      <c r="O662" s="2">
        <f ca="1">+C$11+C$12*F662</f>
        <v>-1.2226193343933415E-3</v>
      </c>
      <c r="Q662" s="5">
        <f>C662-15018.5</f>
        <v>40793.826300000001</v>
      </c>
      <c r="U662" s="1">
        <f>G662</f>
        <v>-1.1343999940436333E-3</v>
      </c>
    </row>
    <row r="663" spans="1:21" x14ac:dyDescent="0.2">
      <c r="A663" s="59" t="s">
        <v>1189</v>
      </c>
      <c r="B663" s="61" t="s">
        <v>271</v>
      </c>
      <c r="C663" s="60">
        <v>55814.504480000003</v>
      </c>
      <c r="E663" s="1">
        <f>(C663-C$7)/C$8</f>
        <v>8076.9994909451807</v>
      </c>
      <c r="F663" s="1">
        <f>ROUND(2*E663,0)/2</f>
        <v>8077</v>
      </c>
      <c r="G663" s="1">
        <f>C663-(C$7+C$8*F663)</f>
        <v>-1.1087999955634587E-3</v>
      </c>
      <c r="O663" s="2">
        <f ca="1">+C$11+C$12*F663</f>
        <v>-1.2231153318173517E-3</v>
      </c>
      <c r="Q663" s="5">
        <f>C663-15018.5</f>
        <v>40796.004480000003</v>
      </c>
      <c r="U663" s="1">
        <f>G663</f>
        <v>-1.1087999955634587E-3</v>
      </c>
    </row>
    <row r="664" spans="1:21" x14ac:dyDescent="0.2">
      <c r="A664" s="59" t="s">
        <v>1189</v>
      </c>
      <c r="B664" s="61" t="s">
        <v>271</v>
      </c>
      <c r="C664" s="60">
        <v>55816.682610000003</v>
      </c>
      <c r="E664" s="1">
        <f>(C664-C$7)/C$8</f>
        <v>8077.9994797430363</v>
      </c>
      <c r="F664" s="1">
        <f>ROUND(2*E664,0)/2</f>
        <v>8078</v>
      </c>
      <c r="G664" s="1">
        <f>C664-(C$7+C$8*F664)</f>
        <v>-1.1331999921821989E-3</v>
      </c>
      <c r="O664" s="2">
        <f ca="1">+C$11+C$12*F664</f>
        <v>-1.2236113292413619E-3</v>
      </c>
      <c r="Q664" s="5">
        <f>C664-15018.5</f>
        <v>40798.182610000003</v>
      </c>
      <c r="U664" s="1">
        <f>G664</f>
        <v>-1.1331999921821989E-3</v>
      </c>
    </row>
    <row r="665" spans="1:21" x14ac:dyDescent="0.2">
      <c r="A665" s="59" t="s">
        <v>1189</v>
      </c>
      <c r="B665" s="61" t="s">
        <v>271</v>
      </c>
      <c r="C665" s="60">
        <v>55818.86073</v>
      </c>
      <c r="E665" s="1">
        <f>(C665-C$7)/C$8</f>
        <v>8078.9994639498482</v>
      </c>
      <c r="F665" s="1">
        <f>ROUND(2*E665,0)/2</f>
        <v>8079</v>
      </c>
      <c r="G665" s="1">
        <f>C665-(C$7+C$8*F665)</f>
        <v>-1.1675999994622543E-3</v>
      </c>
      <c r="O665" s="2">
        <f ca="1">+C$11+C$12*F665</f>
        <v>-1.2241073266653722E-3</v>
      </c>
      <c r="Q665" s="5">
        <f>C665-15018.5</f>
        <v>40800.36073</v>
      </c>
      <c r="U665" s="1">
        <f>G665</f>
        <v>-1.1675999994622543E-3</v>
      </c>
    </row>
    <row r="666" spans="1:21" x14ac:dyDescent="0.2">
      <c r="A666" s="59" t="s">
        <v>1189</v>
      </c>
      <c r="B666" s="61" t="s">
        <v>271</v>
      </c>
      <c r="C666" s="60">
        <v>55821.038860000001</v>
      </c>
      <c r="E666" s="1">
        <f>(C666-C$7)/C$8</f>
        <v>8079.9994527477038</v>
      </c>
      <c r="F666" s="1">
        <f>ROUND(2*E666,0)/2</f>
        <v>8080</v>
      </c>
      <c r="G666" s="1">
        <f>C666-(C$7+C$8*F666)</f>
        <v>-1.1919999960809946E-3</v>
      </c>
      <c r="O666" s="2">
        <f ca="1">+C$11+C$12*F666</f>
        <v>-1.2246033240893824E-3</v>
      </c>
      <c r="Q666" s="5">
        <f>C666-15018.5</f>
        <v>40802.538860000001</v>
      </c>
      <c r="U666" s="1">
        <f>G666</f>
        <v>-1.1919999960809946E-3</v>
      </c>
    </row>
    <row r="667" spans="1:21" x14ac:dyDescent="0.2">
      <c r="A667" s="59" t="s">
        <v>1189</v>
      </c>
      <c r="B667" s="61" t="s">
        <v>271</v>
      </c>
      <c r="C667" s="60">
        <v>55823.217100000002</v>
      </c>
      <c r="E667" s="1">
        <f>(C667-C$7)/C$8</f>
        <v>8080.9994920470308</v>
      </c>
      <c r="F667" s="1">
        <f>ROUND(2*E667,0)/2</f>
        <v>8081</v>
      </c>
      <c r="G667" s="1">
        <f>C667-(C$7+C$8*F667)</f>
        <v>-1.1063999918405898E-3</v>
      </c>
      <c r="O667" s="2">
        <f ca="1">+C$11+C$12*F667</f>
        <v>-1.2250993215133926E-3</v>
      </c>
      <c r="Q667" s="5">
        <f>C667-15018.5</f>
        <v>40804.717100000002</v>
      </c>
      <c r="U667" s="1">
        <f>G667</f>
        <v>-1.1063999918405898E-3</v>
      </c>
    </row>
    <row r="668" spans="1:21" x14ac:dyDescent="0.2">
      <c r="A668" s="59" t="s">
        <v>1189</v>
      </c>
      <c r="B668" s="61" t="s">
        <v>271</v>
      </c>
      <c r="C668" s="60">
        <v>55825.39518</v>
      </c>
      <c r="E668" s="1">
        <f>(C668-C$7)/C$8</f>
        <v>8081.9994578896712</v>
      </c>
      <c r="F668" s="1">
        <f>ROUND(2*E668,0)/2</f>
        <v>8082</v>
      </c>
      <c r="G668" s="1">
        <f>C668-(C$7+C$8*F668)</f>
        <v>-1.1807999981101602E-3</v>
      </c>
      <c r="O668" s="2">
        <f ca="1">+C$11+C$12*F668</f>
        <v>-1.2255953189374029E-3</v>
      </c>
      <c r="Q668" s="5">
        <f>C668-15018.5</f>
        <v>40806.89518</v>
      </c>
      <c r="U668" s="1">
        <f>G668</f>
        <v>-1.1807999981101602E-3</v>
      </c>
    </row>
    <row r="669" spans="1:21" x14ac:dyDescent="0.2">
      <c r="A669" s="59" t="s">
        <v>1189</v>
      </c>
      <c r="B669" s="61" t="s">
        <v>271</v>
      </c>
      <c r="C669" s="60">
        <v>55827.573340000003</v>
      </c>
      <c r="E669" s="1">
        <f>(C669-C$7)/C$8</f>
        <v>8082.9994604606563</v>
      </c>
      <c r="F669" s="1">
        <f>ROUND(2*E669,0)/2</f>
        <v>8083</v>
      </c>
      <c r="G669" s="1">
        <f>C669-(C$7+C$8*F669)</f>
        <v>-1.175199999124743E-3</v>
      </c>
      <c r="O669" s="2">
        <f ca="1">+C$11+C$12*F669</f>
        <v>-1.226091316361414E-3</v>
      </c>
      <c r="Q669" s="5">
        <f>C669-15018.5</f>
        <v>40809.073340000003</v>
      </c>
      <c r="U669" s="1">
        <f>G669</f>
        <v>-1.175199999124743E-3</v>
      </c>
    </row>
    <row r="670" spans="1:21" x14ac:dyDescent="0.2">
      <c r="A670" s="59" t="s">
        <v>1189</v>
      </c>
      <c r="B670" s="61" t="s">
        <v>271</v>
      </c>
      <c r="C670" s="60">
        <v>55829.751519999998</v>
      </c>
      <c r="E670" s="1">
        <f>(C670-C$7)/C$8</f>
        <v>8083.9994722137235</v>
      </c>
      <c r="F670" s="1">
        <f>ROUND(2*E670,0)/2</f>
        <v>8084</v>
      </c>
      <c r="G670" s="1">
        <f>C670-(C$7+C$8*F670)</f>
        <v>-1.1496000006445684E-3</v>
      </c>
      <c r="O670" s="2">
        <f ca="1">+C$11+C$12*F670</f>
        <v>-1.2265873137854242E-3</v>
      </c>
      <c r="Q670" s="5">
        <f>C670-15018.5</f>
        <v>40811.251519999998</v>
      </c>
      <c r="U670" s="1">
        <f>G670</f>
        <v>-1.1496000006445684E-3</v>
      </c>
    </row>
    <row r="671" spans="1:21" x14ac:dyDescent="0.2">
      <c r="A671" s="59" t="s">
        <v>1189</v>
      </c>
      <c r="B671" s="61" t="s">
        <v>271</v>
      </c>
      <c r="C671" s="60">
        <v>55831.929600000003</v>
      </c>
      <c r="E671" s="1">
        <f>(C671-C$7)/C$8</f>
        <v>8084.9994380563685</v>
      </c>
      <c r="F671" s="1">
        <f>ROUND(2*E671,0)/2</f>
        <v>8085</v>
      </c>
      <c r="G671" s="1">
        <f>C671-(C$7+C$8*F671)</f>
        <v>-1.2239999923622236E-3</v>
      </c>
      <c r="O671" s="2">
        <f ca="1">+C$11+C$12*F671</f>
        <v>-1.2270833112094344E-3</v>
      </c>
      <c r="Q671" s="5">
        <f>C671-15018.5</f>
        <v>40813.429600000003</v>
      </c>
      <c r="U671" s="1">
        <f>G671</f>
        <v>-1.2239999923622236E-3</v>
      </c>
    </row>
    <row r="672" spans="1:21" x14ac:dyDescent="0.2">
      <c r="A672" s="59" t="s">
        <v>1189</v>
      </c>
      <c r="B672" s="61" t="s">
        <v>271</v>
      </c>
      <c r="C672" s="60">
        <v>55836.285980000001</v>
      </c>
      <c r="E672" s="1">
        <f>(C672-C$7)/C$8</f>
        <v>8086.9994707445912</v>
      </c>
      <c r="F672" s="1">
        <f>ROUND(2*E672,0)/2</f>
        <v>8087</v>
      </c>
      <c r="G672" s="1">
        <f>C672-(C$7+C$8*F672)</f>
        <v>-1.1527999959071167E-3</v>
      </c>
      <c r="O672" s="2">
        <f ca="1">+C$11+C$12*F672</f>
        <v>-1.2280753060574549E-3</v>
      </c>
      <c r="Q672" s="5">
        <f>C672-15018.5</f>
        <v>40817.785980000001</v>
      </c>
      <c r="U672" s="1">
        <f>G672</f>
        <v>-1.1527999959071167E-3</v>
      </c>
    </row>
    <row r="673" spans="1:21" x14ac:dyDescent="0.2">
      <c r="A673" s="59" t="s">
        <v>1189</v>
      </c>
      <c r="B673" s="61" t="s">
        <v>271</v>
      </c>
      <c r="C673" s="60">
        <v>55838.46413</v>
      </c>
      <c r="E673" s="1">
        <f>(C673-C$7)/C$8</f>
        <v>8087.9994687245326</v>
      </c>
      <c r="F673" s="1">
        <f>ROUND(2*E673,0)/2</f>
        <v>8088</v>
      </c>
      <c r="G673" s="1">
        <f>C673-(C$7+C$8*F673)</f>
        <v>-1.1572000003070571E-3</v>
      </c>
      <c r="O673" s="2">
        <f ca="1">+C$11+C$12*F673</f>
        <v>-1.2285713034814651E-3</v>
      </c>
      <c r="Q673" s="5">
        <f>C673-15018.5</f>
        <v>40819.96413</v>
      </c>
      <c r="U673" s="1">
        <f>G673</f>
        <v>-1.1572000003070571E-3</v>
      </c>
    </row>
    <row r="674" spans="1:21" x14ac:dyDescent="0.2">
      <c r="A674" s="72" t="s">
        <v>311</v>
      </c>
      <c r="B674" s="75" t="s">
        <v>271</v>
      </c>
      <c r="C674" s="35">
        <v>55840.641900000002</v>
      </c>
      <c r="D674" s="35">
        <v>2.9999999999999997E-4</v>
      </c>
      <c r="E674" s="1">
        <f>(C674-C$7)/C$8</f>
        <v>8088.9992922448491</v>
      </c>
      <c r="F674" s="1">
        <f>ROUND(2*E674,0)/2</f>
        <v>8089</v>
      </c>
      <c r="G674" s="1">
        <f>C674-(C$7+C$8*F674)</f>
        <v>-1.54159999510739E-3</v>
      </c>
      <c r="K674" s="1">
        <f>G674</f>
        <v>-1.54159999510739E-3</v>
      </c>
      <c r="O674" s="2">
        <f ca="1">+C$11+C$12*F674</f>
        <v>-1.2290673009054754E-3</v>
      </c>
      <c r="Q674" s="5">
        <f>C674-15018.5</f>
        <v>40822.141900000002</v>
      </c>
    </row>
    <row r="675" spans="1:21" x14ac:dyDescent="0.2">
      <c r="A675" s="59" t="s">
        <v>1189</v>
      </c>
      <c r="B675" s="61" t="s">
        <v>271</v>
      </c>
      <c r="C675" s="60">
        <v>55840.642249999997</v>
      </c>
      <c r="E675" s="1">
        <f>(C675-C$7)/C$8</f>
        <v>8088.9994529313435</v>
      </c>
      <c r="F675" s="1">
        <f>ROUND(2*E675,0)/2</f>
        <v>8089</v>
      </c>
      <c r="G675" s="1">
        <f>C675-(C$7+C$8*F675)</f>
        <v>-1.1916000003111549E-3</v>
      </c>
      <c r="O675" s="2">
        <f ca="1">+C$11+C$12*F675</f>
        <v>-1.2290673009054754E-3</v>
      </c>
      <c r="Q675" s="5">
        <f>C675-15018.5</f>
        <v>40822.142249999997</v>
      </c>
      <c r="U675" s="1">
        <f>G675</f>
        <v>-1.1916000003111549E-3</v>
      </c>
    </row>
    <row r="676" spans="1:21" x14ac:dyDescent="0.2">
      <c r="A676" s="59" t="s">
        <v>1189</v>
      </c>
      <c r="B676" s="61" t="s">
        <v>271</v>
      </c>
      <c r="C676" s="60">
        <v>55842.820449999999</v>
      </c>
      <c r="E676" s="1">
        <f>(C676-C$7)/C$8</f>
        <v>8089.9994738665</v>
      </c>
      <c r="F676" s="1">
        <f>ROUND(2*E676,0)/2</f>
        <v>8090</v>
      </c>
      <c r="G676" s="1">
        <f>C676-(C$7+C$8*F676)</f>
        <v>-1.1459999950602651E-3</v>
      </c>
      <c r="O676" s="2">
        <f ca="1">+C$11+C$12*F676</f>
        <v>-1.2295632983294856E-3</v>
      </c>
      <c r="Q676" s="5">
        <f>C676-15018.5</f>
        <v>40824.320449999999</v>
      </c>
      <c r="U676" s="1">
        <f>G676</f>
        <v>-1.1459999950602651E-3</v>
      </c>
    </row>
    <row r="677" spans="1:21" x14ac:dyDescent="0.2">
      <c r="A677" s="59" t="s">
        <v>1189</v>
      </c>
      <c r="B677" s="61" t="s">
        <v>271</v>
      </c>
      <c r="C677" s="60">
        <v>55844.998610000002</v>
      </c>
      <c r="E677" s="1">
        <f>(C677-C$7)/C$8</f>
        <v>8090.9994764374851</v>
      </c>
      <c r="F677" s="1">
        <f>ROUND(2*E677,0)/2</f>
        <v>8091</v>
      </c>
      <c r="G677" s="1">
        <f>C677-(C$7+C$8*F677)</f>
        <v>-1.1403999960748479E-3</v>
      </c>
      <c r="O677" s="2">
        <f ca="1">+C$11+C$12*F677</f>
        <v>-1.2300592957534967E-3</v>
      </c>
      <c r="Q677" s="5">
        <f>C677-15018.5</f>
        <v>40826.498610000002</v>
      </c>
      <c r="U677" s="1">
        <f>G677</f>
        <v>-1.1403999960748479E-3</v>
      </c>
    </row>
    <row r="678" spans="1:21" x14ac:dyDescent="0.2">
      <c r="A678" s="59" t="s">
        <v>1189</v>
      </c>
      <c r="B678" s="61" t="s">
        <v>271</v>
      </c>
      <c r="C678" s="60">
        <v>55847.176749999999</v>
      </c>
      <c r="E678" s="1">
        <f>(C678-C$7)/C$8</f>
        <v>8091.9994698263818</v>
      </c>
      <c r="F678" s="1">
        <f>ROUND(2*E678,0)/2</f>
        <v>8092</v>
      </c>
      <c r="G678" s="1">
        <f>C678-(C$7+C$8*F678)</f>
        <v>-1.1548000038601458E-3</v>
      </c>
      <c r="O678" s="2">
        <f ca="1">+C$11+C$12*F678</f>
        <v>-1.2305552931775069E-3</v>
      </c>
      <c r="Q678" s="5">
        <f>C678-15018.5</f>
        <v>40828.676749999999</v>
      </c>
      <c r="U678" s="1">
        <f>G678</f>
        <v>-1.1548000038601458E-3</v>
      </c>
    </row>
    <row r="679" spans="1:21" x14ac:dyDescent="0.2">
      <c r="A679" s="59" t="s">
        <v>1189</v>
      </c>
      <c r="B679" s="61" t="s">
        <v>271</v>
      </c>
      <c r="C679" s="60">
        <v>55849.354939999997</v>
      </c>
      <c r="E679" s="1">
        <f>(C679-C$7)/C$8</f>
        <v>8092.9994861704936</v>
      </c>
      <c r="F679" s="1">
        <f>ROUND(2*E679,0)/2</f>
        <v>8093</v>
      </c>
      <c r="G679" s="1">
        <f>C679-(C$7+C$8*F679)</f>
        <v>-1.1192000019946136E-3</v>
      </c>
      <c r="O679" s="2">
        <f ca="1">+C$11+C$12*F679</f>
        <v>-1.2310512906015172E-3</v>
      </c>
      <c r="Q679" s="5">
        <f>C679-15018.5</f>
        <v>40830.854939999997</v>
      </c>
      <c r="U679" s="1">
        <f>G679</f>
        <v>-1.1192000019946136E-3</v>
      </c>
    </row>
    <row r="680" spans="1:21" x14ac:dyDescent="0.2">
      <c r="A680" s="59" t="s">
        <v>1189</v>
      </c>
      <c r="B680" s="61" t="s">
        <v>271</v>
      </c>
      <c r="C680" s="60">
        <v>55851.533009999999</v>
      </c>
      <c r="E680" s="1">
        <f>(C680-C$7)/C$8</f>
        <v>8093.9994474220939</v>
      </c>
      <c r="F680" s="1">
        <f>ROUND(2*E680,0)/2</f>
        <v>8094</v>
      </c>
      <c r="G680" s="1">
        <f>C680-(C$7+C$8*F680)</f>
        <v>-1.2035999970976263E-3</v>
      </c>
      <c r="O680" s="2">
        <f ca="1">+C$11+C$12*F680</f>
        <v>-1.2315472880255274E-3</v>
      </c>
      <c r="Q680" s="5">
        <f>C680-15018.5</f>
        <v>40833.033009999999</v>
      </c>
      <c r="U680" s="1">
        <f>G680</f>
        <v>-1.2035999970976263E-3</v>
      </c>
    </row>
    <row r="681" spans="1:21" x14ac:dyDescent="0.2">
      <c r="A681" s="59" t="s">
        <v>1189</v>
      </c>
      <c r="B681" s="61" t="s">
        <v>271</v>
      </c>
      <c r="C681" s="60">
        <v>55853.711150000003</v>
      </c>
      <c r="E681" s="1">
        <f>(C681-C$7)/C$8</f>
        <v>8094.9994408109933</v>
      </c>
      <c r="F681" s="1">
        <f>ROUND(2*E681,0)/2</f>
        <v>8095</v>
      </c>
      <c r="G681" s="1">
        <f>C681-(C$7+C$8*F681)</f>
        <v>-1.217999990331009E-3</v>
      </c>
      <c r="O681" s="2">
        <f ca="1">+C$11+C$12*F681</f>
        <v>-1.2320432854495376E-3</v>
      </c>
      <c r="Q681" s="5">
        <f>C681-15018.5</f>
        <v>40835.211150000003</v>
      </c>
      <c r="U681" s="1">
        <f>G681</f>
        <v>-1.217999990331009E-3</v>
      </c>
    </row>
    <row r="682" spans="1:21" x14ac:dyDescent="0.2">
      <c r="A682" s="59" t="s">
        <v>1189</v>
      </c>
      <c r="B682" s="61" t="s">
        <v>271</v>
      </c>
      <c r="C682" s="60">
        <v>55855.889329999998</v>
      </c>
      <c r="E682" s="1">
        <f>(C682-C$7)/C$8</f>
        <v>8095.9994525640614</v>
      </c>
      <c r="F682" s="1">
        <f>ROUND(2*E682,0)/2</f>
        <v>8096</v>
      </c>
      <c r="G682" s="1">
        <f>C682-(C$7+C$8*F682)</f>
        <v>-1.192399999126792E-3</v>
      </c>
      <c r="O682" s="2">
        <f ca="1">+C$11+C$12*F682</f>
        <v>-1.2325392828735479E-3</v>
      </c>
      <c r="Q682" s="5">
        <f>C682-15018.5</f>
        <v>40837.389329999998</v>
      </c>
      <c r="U682" s="1">
        <f>G682</f>
        <v>-1.192399999126792E-3</v>
      </c>
    </row>
    <row r="683" spans="1:21" x14ac:dyDescent="0.2">
      <c r="A683" s="59" t="s">
        <v>1189</v>
      </c>
      <c r="B683" s="61" t="s">
        <v>271</v>
      </c>
      <c r="C683" s="60">
        <v>55858.067439999999</v>
      </c>
      <c r="E683" s="1">
        <f>(C683-C$7)/C$8</f>
        <v>8096.9994321798313</v>
      </c>
      <c r="F683" s="1">
        <f>ROUND(2*E683,0)/2</f>
        <v>8097</v>
      </c>
      <c r="G683" s="1">
        <f>C683-(C$7+C$8*F683)</f>
        <v>-1.2368000025162473E-3</v>
      </c>
      <c r="O683" s="2">
        <f ca="1">+C$11+C$12*F683</f>
        <v>-1.2330352802975581E-3</v>
      </c>
      <c r="Q683" s="5">
        <f>C683-15018.5</f>
        <v>40839.567439999999</v>
      </c>
      <c r="U683" s="1">
        <f>G683</f>
        <v>-1.2368000025162473E-3</v>
      </c>
    </row>
    <row r="684" spans="1:21" x14ac:dyDescent="0.2">
      <c r="A684" s="59" t="s">
        <v>1189</v>
      </c>
      <c r="B684" s="61" t="s">
        <v>271</v>
      </c>
      <c r="C684" s="60">
        <v>55860.245649999997</v>
      </c>
      <c r="E684" s="1">
        <f>(C684-C$7)/C$8</f>
        <v>8097.9994577060288</v>
      </c>
      <c r="F684" s="1">
        <f>ROUND(2*E684,0)/2</f>
        <v>8098</v>
      </c>
      <c r="G684" s="1">
        <f>C684-(C$7+C$8*F684)</f>
        <v>-1.1812000011559576E-3</v>
      </c>
      <c r="O684" s="2">
        <f ca="1">+C$11+C$12*F684</f>
        <v>-1.2335312777215683E-3</v>
      </c>
      <c r="Q684" s="5">
        <f>C684-15018.5</f>
        <v>40841.745649999997</v>
      </c>
      <c r="U684" s="1">
        <f>G684</f>
        <v>-1.1812000011559576E-3</v>
      </c>
    </row>
    <row r="685" spans="1:21" x14ac:dyDescent="0.2">
      <c r="A685" s="59" t="s">
        <v>1189</v>
      </c>
      <c r="B685" s="61" t="s">
        <v>271</v>
      </c>
      <c r="C685" s="60">
        <v>55862.423790000001</v>
      </c>
      <c r="E685" s="1">
        <f>(C685-C$7)/C$8</f>
        <v>8098.9994510949282</v>
      </c>
      <c r="F685" s="1">
        <f>ROUND(2*E685,0)/2</f>
        <v>8099</v>
      </c>
      <c r="G685" s="1">
        <f>C685-(C$7+C$8*F685)</f>
        <v>-1.1955999943893403E-3</v>
      </c>
      <c r="O685" s="2">
        <f ca="1">+C$11+C$12*F685</f>
        <v>-1.2340272751455795E-3</v>
      </c>
      <c r="Q685" s="5">
        <f>C685-15018.5</f>
        <v>40843.923790000001</v>
      </c>
      <c r="U685" s="1">
        <f>G685</f>
        <v>-1.1955999943893403E-3</v>
      </c>
    </row>
    <row r="686" spans="1:21" x14ac:dyDescent="0.2">
      <c r="A686" s="59" t="s">
        <v>1189</v>
      </c>
      <c r="B686" s="61" t="s">
        <v>271</v>
      </c>
      <c r="C686" s="60">
        <v>55864.601929999997</v>
      </c>
      <c r="E686" s="1">
        <f>(C686-C$7)/C$8</f>
        <v>8099.9994444838248</v>
      </c>
      <c r="F686" s="1">
        <f>ROUND(2*E686,0)/2</f>
        <v>8100</v>
      </c>
      <c r="G686" s="1">
        <f>C686-(C$7+C$8*F686)</f>
        <v>-1.2099999948986806E-3</v>
      </c>
      <c r="O686" s="2">
        <f ca="1">+C$11+C$12*F686</f>
        <v>-1.2345232725695897E-3</v>
      </c>
      <c r="Q686" s="5">
        <f>C686-15018.5</f>
        <v>40846.101929999997</v>
      </c>
      <c r="U686" s="1">
        <f>G686</f>
        <v>-1.2099999948986806E-3</v>
      </c>
    </row>
    <row r="687" spans="1:21" x14ac:dyDescent="0.2">
      <c r="A687" s="59" t="s">
        <v>1189</v>
      </c>
      <c r="B687" s="61" t="s">
        <v>271</v>
      </c>
      <c r="C687" s="60">
        <v>55866.78009</v>
      </c>
      <c r="E687" s="1">
        <f>(C687-C$7)/C$8</f>
        <v>8100.9994470548108</v>
      </c>
      <c r="F687" s="1">
        <f>ROUND(2*E687,0)/2</f>
        <v>8101</v>
      </c>
      <c r="G687" s="1">
        <f>C687-(C$7+C$8*F687)</f>
        <v>-1.2043999959132634E-3</v>
      </c>
      <c r="O687" s="2">
        <f ca="1">+C$11+C$12*F687</f>
        <v>-1.2350192699935999E-3</v>
      </c>
      <c r="Q687" s="5">
        <f>C687-15018.5</f>
        <v>40848.28009</v>
      </c>
      <c r="U687" s="1">
        <f>G687</f>
        <v>-1.2043999959132634E-3</v>
      </c>
    </row>
    <row r="688" spans="1:21" x14ac:dyDescent="0.2">
      <c r="A688" s="59" t="s">
        <v>1189</v>
      </c>
      <c r="B688" s="61" t="s">
        <v>271</v>
      </c>
      <c r="C688" s="60">
        <v>55868.95822</v>
      </c>
      <c r="E688" s="1">
        <f>(C688-C$7)/C$8</f>
        <v>8101.9994358526665</v>
      </c>
      <c r="F688" s="1">
        <f>ROUND(2*E688,0)/2</f>
        <v>8102</v>
      </c>
      <c r="G688" s="1">
        <f>C688-(C$7+C$8*F688)</f>
        <v>-1.2287999998079613E-3</v>
      </c>
      <c r="O688" s="2">
        <f ca="1">+C$11+C$12*F688</f>
        <v>-1.2355152674176102E-3</v>
      </c>
      <c r="Q688" s="5">
        <f>C688-15018.5</f>
        <v>40850.45822</v>
      </c>
      <c r="U688" s="1">
        <f>G688</f>
        <v>-1.2287999998079613E-3</v>
      </c>
    </row>
    <row r="689" spans="1:21" x14ac:dyDescent="0.2">
      <c r="A689" s="59" t="s">
        <v>1189</v>
      </c>
      <c r="B689" s="61" t="s">
        <v>271</v>
      </c>
      <c r="C689" s="60">
        <v>55871.136449999998</v>
      </c>
      <c r="E689" s="1">
        <f>(C689-C$7)/C$8</f>
        <v>8102.9994705609488</v>
      </c>
      <c r="F689" s="1">
        <f>ROUND(2*E689,0)/2</f>
        <v>8103</v>
      </c>
      <c r="G689" s="1">
        <f>C689-(C$7+C$8*F689)</f>
        <v>-1.153199998952914E-3</v>
      </c>
      <c r="O689" s="2">
        <f ca="1">+C$11+C$12*F689</f>
        <v>-1.2360112648416204E-3</v>
      </c>
      <c r="Q689" s="5">
        <f>C689-15018.5</f>
        <v>40852.636449999998</v>
      </c>
      <c r="U689" s="1">
        <f>G689</f>
        <v>-1.153199998952914E-3</v>
      </c>
    </row>
    <row r="690" spans="1:21" x14ac:dyDescent="0.2">
      <c r="A690" s="59" t="s">
        <v>1189</v>
      </c>
      <c r="B690" s="61" t="s">
        <v>271</v>
      </c>
      <c r="C690" s="60">
        <v>55873.314559999999</v>
      </c>
      <c r="E690" s="1">
        <f>(C690-C$7)/C$8</f>
        <v>8103.9994501767187</v>
      </c>
      <c r="F690" s="1">
        <f>ROUND(2*E690,0)/2</f>
        <v>8104</v>
      </c>
      <c r="G690" s="1">
        <f>C690-(C$7+C$8*F690)</f>
        <v>-1.1975999950664118E-3</v>
      </c>
      <c r="O690" s="2">
        <f ca="1">+C$11+C$12*F690</f>
        <v>-1.2365072622656306E-3</v>
      </c>
      <c r="Q690" s="5">
        <f>C690-15018.5</f>
        <v>40854.814559999999</v>
      </c>
      <c r="U690" s="1">
        <f>G690</f>
        <v>-1.1975999950664118E-3</v>
      </c>
    </row>
    <row r="691" spans="1:21" x14ac:dyDescent="0.2">
      <c r="A691" s="59" t="s">
        <v>1189</v>
      </c>
      <c r="B691" s="61" t="s">
        <v>271</v>
      </c>
      <c r="C691" s="60">
        <v>55875.492789999997</v>
      </c>
      <c r="E691" s="1">
        <f>(C691-C$7)/C$8</f>
        <v>8104.999484885001</v>
      </c>
      <c r="F691" s="1">
        <f>ROUND(2*E691,0)/2</f>
        <v>8105</v>
      </c>
      <c r="G691" s="1">
        <f>C691-(C$7+C$8*F691)</f>
        <v>-1.1220000014873222E-3</v>
      </c>
      <c r="O691" s="2">
        <f ca="1">+C$11+C$12*F691</f>
        <v>-1.2370032596896409E-3</v>
      </c>
      <c r="Q691" s="5">
        <f>C691-15018.5</f>
        <v>40856.992789999997</v>
      </c>
      <c r="U691" s="1">
        <f>G691</f>
        <v>-1.1220000014873222E-3</v>
      </c>
    </row>
    <row r="692" spans="1:21" x14ac:dyDescent="0.2">
      <c r="A692" s="59" t="s">
        <v>1189</v>
      </c>
      <c r="B692" s="61" t="s">
        <v>271</v>
      </c>
      <c r="C692" s="60">
        <v>55877.670969999999</v>
      </c>
      <c r="E692" s="1">
        <f>(C692-C$7)/C$8</f>
        <v>8105.9994966380718</v>
      </c>
      <c r="F692" s="1">
        <f>ROUND(2*E692,0)/2</f>
        <v>8106</v>
      </c>
      <c r="G692" s="1">
        <f>C692-(C$7+C$8*F692)</f>
        <v>-1.0964000030071475E-3</v>
      </c>
      <c r="O692" s="2">
        <f ca="1">+C$11+C$12*F692</f>
        <v>-1.2374992571136511E-3</v>
      </c>
      <c r="Q692" s="5">
        <f>C692-15018.5</f>
        <v>40859.170969999999</v>
      </c>
      <c r="U692" s="1">
        <f>G692</f>
        <v>-1.0964000030071475E-3</v>
      </c>
    </row>
    <row r="693" spans="1:21" x14ac:dyDescent="0.2">
      <c r="A693" s="59" t="s">
        <v>1189</v>
      </c>
      <c r="B693" s="61" t="s">
        <v>271</v>
      </c>
      <c r="C693" s="60">
        <v>55879.849069999997</v>
      </c>
      <c r="E693" s="1">
        <f>(C693-C$7)/C$8</f>
        <v>8106.999471662798</v>
      </c>
      <c r="F693" s="1">
        <f>ROUND(2*E693,0)/2</f>
        <v>8107</v>
      </c>
      <c r="G693" s="1">
        <f>C693-(C$7+C$8*F693)</f>
        <v>-1.1508000025060028E-3</v>
      </c>
      <c r="O693" s="2">
        <f ca="1">+C$11+C$12*F693</f>
        <v>-1.2379952545376613E-3</v>
      </c>
      <c r="Q693" s="5">
        <f>C693-15018.5</f>
        <v>40861.349069999997</v>
      </c>
      <c r="U693" s="1">
        <f>G693</f>
        <v>-1.1508000025060028E-3</v>
      </c>
    </row>
    <row r="694" spans="1:21" x14ac:dyDescent="0.2">
      <c r="A694" s="59" t="s">
        <v>1189</v>
      </c>
      <c r="B694" s="61" t="s">
        <v>271</v>
      </c>
      <c r="C694" s="60">
        <v>55882.02721</v>
      </c>
      <c r="E694" s="1">
        <f>(C694-C$7)/C$8</f>
        <v>8107.9994650516983</v>
      </c>
      <c r="F694" s="1">
        <f>ROUND(2*E694,0)/2</f>
        <v>8108</v>
      </c>
      <c r="G694" s="1">
        <f>C694-(C$7+C$8*F694)</f>
        <v>-1.1651999957393855E-3</v>
      </c>
      <c r="O694" s="2">
        <f ca="1">+C$11+C$12*F694</f>
        <v>-1.2384912519616724E-3</v>
      </c>
      <c r="Q694" s="5">
        <f>C694-15018.5</f>
        <v>40863.52721</v>
      </c>
      <c r="U694" s="1">
        <f>G694</f>
        <v>-1.1651999957393855E-3</v>
      </c>
    </row>
    <row r="695" spans="1:21" x14ac:dyDescent="0.2">
      <c r="A695" s="59" t="s">
        <v>1189</v>
      </c>
      <c r="B695" s="61" t="s">
        <v>271</v>
      </c>
      <c r="C695" s="60">
        <v>55884.205300000001</v>
      </c>
      <c r="E695" s="1">
        <f>(C695-C$7)/C$8</f>
        <v>8108.9994354853834</v>
      </c>
      <c r="F695" s="1">
        <f>ROUND(2*E695,0)/2</f>
        <v>8109</v>
      </c>
      <c r="G695" s="1">
        <f>C695-(C$7+C$8*F695)</f>
        <v>-1.2295999913476408E-3</v>
      </c>
      <c r="O695" s="2">
        <f ca="1">+C$11+C$12*F695</f>
        <v>-1.2389872493856827E-3</v>
      </c>
      <c r="Q695" s="5">
        <f>C695-15018.5</f>
        <v>40865.705300000001</v>
      </c>
      <c r="U695" s="1">
        <f>G695</f>
        <v>-1.2295999913476408E-3</v>
      </c>
    </row>
    <row r="696" spans="1:21" x14ac:dyDescent="0.2">
      <c r="A696" s="59" t="s">
        <v>1189</v>
      </c>
      <c r="B696" s="61" t="s">
        <v>271</v>
      </c>
      <c r="C696" s="60">
        <v>55886.38349</v>
      </c>
      <c r="E696" s="1">
        <f>(C696-C$7)/C$8</f>
        <v>8109.9994518294952</v>
      </c>
      <c r="F696" s="1">
        <f>ROUND(2*E696,0)/2</f>
        <v>8110</v>
      </c>
      <c r="G696" s="1">
        <f>C696-(C$7+C$8*F696)</f>
        <v>-1.1939999967580661E-3</v>
      </c>
      <c r="O696" s="2">
        <f ca="1">+C$11+C$12*F696</f>
        <v>-1.2394832468096929E-3</v>
      </c>
      <c r="Q696" s="5">
        <f>C696-15018.5</f>
        <v>40867.88349</v>
      </c>
      <c r="U696" s="1">
        <f>G696</f>
        <v>-1.1939999967580661E-3</v>
      </c>
    </row>
    <row r="697" spans="1:21" x14ac:dyDescent="0.2">
      <c r="A697" s="59" t="s">
        <v>1189</v>
      </c>
      <c r="B697" s="61" t="s">
        <v>271</v>
      </c>
      <c r="C697" s="60">
        <v>55888.56164</v>
      </c>
      <c r="E697" s="1">
        <f>(C697-C$7)/C$8</f>
        <v>8110.9994498094366</v>
      </c>
      <c r="F697" s="1">
        <f>ROUND(2*E697,0)/2</f>
        <v>8111</v>
      </c>
      <c r="G697" s="1">
        <f>C697-(C$7+C$8*F697)</f>
        <v>-1.1984000011580065E-3</v>
      </c>
      <c r="O697" s="2">
        <f ca="1">+C$11+C$12*F697</f>
        <v>-1.2399792442337031E-3</v>
      </c>
      <c r="Q697" s="5">
        <f>C697-15018.5</f>
        <v>40870.06164</v>
      </c>
      <c r="U697" s="1">
        <f>G697</f>
        <v>-1.1984000011580065E-3</v>
      </c>
    </row>
    <row r="698" spans="1:21" x14ac:dyDescent="0.2">
      <c r="A698" s="59" t="s">
        <v>1189</v>
      </c>
      <c r="B698" s="61" t="s">
        <v>271</v>
      </c>
      <c r="C698" s="60">
        <v>55890.739730000001</v>
      </c>
      <c r="E698" s="1">
        <f>(C698-C$7)/C$8</f>
        <v>8111.9994202431217</v>
      </c>
      <c r="F698" s="1">
        <f>ROUND(2*E698,0)/2</f>
        <v>8112</v>
      </c>
      <c r="G698" s="1">
        <f>C698-(C$7+C$8*F698)</f>
        <v>-1.2627999967662618E-3</v>
      </c>
      <c r="O698" s="2">
        <f ca="1">+C$11+C$12*F698</f>
        <v>-1.2404752416577134E-3</v>
      </c>
      <c r="Q698" s="5">
        <f>C698-15018.5</f>
        <v>40872.239730000001</v>
      </c>
      <c r="U698" s="1">
        <f>G698</f>
        <v>-1.2627999967662618E-3</v>
      </c>
    </row>
    <row r="699" spans="1:21" x14ac:dyDescent="0.2">
      <c r="A699" s="59" t="s">
        <v>1189</v>
      </c>
      <c r="B699" s="61" t="s">
        <v>271</v>
      </c>
      <c r="C699" s="60">
        <v>55892.917889999997</v>
      </c>
      <c r="E699" s="1">
        <f>(C699-C$7)/C$8</f>
        <v>8112.9994228141031</v>
      </c>
      <c r="F699" s="1">
        <f>ROUND(2*E699,0)/2</f>
        <v>8113</v>
      </c>
      <c r="G699" s="1">
        <f>C699-(C$7+C$8*F699)</f>
        <v>-1.2571999977808446E-3</v>
      </c>
      <c r="O699" s="2">
        <f ca="1">+C$11+C$12*F699</f>
        <v>-1.2409712390817236E-3</v>
      </c>
      <c r="Q699" s="5">
        <f>C699-15018.5</f>
        <v>40874.417889999997</v>
      </c>
      <c r="U699" s="1">
        <f>G699</f>
        <v>-1.2571999977808446E-3</v>
      </c>
    </row>
    <row r="700" spans="1:21" x14ac:dyDescent="0.2">
      <c r="A700" s="59" t="s">
        <v>1189</v>
      </c>
      <c r="B700" s="61" t="s">
        <v>271</v>
      </c>
      <c r="C700" s="60">
        <v>55895.095950000003</v>
      </c>
      <c r="E700" s="1">
        <f>(C700-C$7)/C$8</f>
        <v>8113.9993794746624</v>
      </c>
      <c r="F700" s="1">
        <f>ROUND(2*E700,0)/2</f>
        <v>8114</v>
      </c>
      <c r="G700" s="1">
        <f>C700-(C$7+C$8*F700)</f>
        <v>-1.3515999962692149E-3</v>
      </c>
      <c r="O700" s="2">
        <f ca="1">+C$11+C$12*F700</f>
        <v>-1.2414672365057338E-3</v>
      </c>
      <c r="Q700" s="5">
        <f>C700-15018.5</f>
        <v>40876.595950000003</v>
      </c>
      <c r="U700" s="1">
        <f>G700</f>
        <v>-1.3515999962692149E-3</v>
      </c>
    </row>
    <row r="701" spans="1:21" x14ac:dyDescent="0.2">
      <c r="A701" s="59" t="s">
        <v>1189</v>
      </c>
      <c r="B701" s="61" t="s">
        <v>271</v>
      </c>
      <c r="C701" s="60">
        <v>55897.274210000003</v>
      </c>
      <c r="E701" s="1">
        <f>(C701-C$7)/C$8</f>
        <v>8114.9994279560742</v>
      </c>
      <c r="F701" s="1">
        <f>ROUND(2*E701,0)/2</f>
        <v>8115</v>
      </c>
      <c r="G701" s="1">
        <f>C701-(C$7+C$8*F701)</f>
        <v>-1.2459999925340526E-3</v>
      </c>
      <c r="O701" s="2">
        <f ca="1">+C$11+C$12*F701</f>
        <v>-1.2419632339297441E-3</v>
      </c>
      <c r="Q701" s="5">
        <f>C701-15018.5</f>
        <v>40878.774210000003</v>
      </c>
      <c r="U701" s="1">
        <f>G701</f>
        <v>-1.2459999925340526E-3</v>
      </c>
    </row>
    <row r="702" spans="1:21" x14ac:dyDescent="0.2">
      <c r="A702" s="59" t="s">
        <v>1189</v>
      </c>
      <c r="B702" s="61" t="s">
        <v>271</v>
      </c>
      <c r="C702" s="60">
        <v>55899.452369999999</v>
      </c>
      <c r="E702" s="1">
        <f>(C702-C$7)/C$8</f>
        <v>8115.9994305270566</v>
      </c>
      <c r="F702" s="1">
        <f>ROUND(2*E702,0)/2</f>
        <v>8116</v>
      </c>
      <c r="G702" s="1">
        <f>C702-(C$7+C$8*F702)</f>
        <v>-1.240400000824593E-3</v>
      </c>
      <c r="O702" s="2">
        <f ca="1">+C$11+C$12*F702</f>
        <v>-1.2424592313537552E-3</v>
      </c>
      <c r="Q702" s="5">
        <f>C702-15018.5</f>
        <v>40880.952369999999</v>
      </c>
      <c r="U702" s="1">
        <f>G702</f>
        <v>-1.240400000824593E-3</v>
      </c>
    </row>
    <row r="703" spans="1:21" x14ac:dyDescent="0.2">
      <c r="A703" s="59" t="s">
        <v>1189</v>
      </c>
      <c r="B703" s="61" t="s">
        <v>271</v>
      </c>
      <c r="C703" s="60">
        <v>55901.630469999996</v>
      </c>
      <c r="E703" s="1">
        <f>(C703-C$7)/C$8</f>
        <v>8116.9994055517818</v>
      </c>
      <c r="F703" s="1">
        <f>ROUND(2*E703,0)/2</f>
        <v>8117</v>
      </c>
      <c r="G703" s="1">
        <f>C703-(C$7+C$8*F703)</f>
        <v>-1.2948000003234483E-3</v>
      </c>
      <c r="O703" s="2">
        <f ca="1">+C$11+C$12*F703</f>
        <v>-1.2429552287777654E-3</v>
      </c>
      <c r="Q703" s="5">
        <f>C703-15018.5</f>
        <v>40883.130469999996</v>
      </c>
      <c r="U703" s="1">
        <f>G703</f>
        <v>-1.2948000003234483E-3</v>
      </c>
    </row>
    <row r="704" spans="1:21" x14ac:dyDescent="0.2">
      <c r="A704" s="59" t="s">
        <v>1189</v>
      </c>
      <c r="B704" s="61" t="s">
        <v>271</v>
      </c>
      <c r="C704" s="60">
        <v>55905.986729999997</v>
      </c>
      <c r="E704" s="1">
        <f>(C704-C$7)/C$8</f>
        <v>8118.999383147494</v>
      </c>
      <c r="F704" s="1">
        <f>ROUND(2*E704,0)/2</f>
        <v>8119</v>
      </c>
      <c r="G704" s="1">
        <f>C704-(C$7+C$8*F704)</f>
        <v>-1.3436000008368865E-3</v>
      </c>
      <c r="O704" s="2">
        <f ca="1">+C$11+C$12*F704</f>
        <v>-1.2439472236257859E-3</v>
      </c>
      <c r="Q704" s="5">
        <f>C704-15018.5</f>
        <v>40887.486729999997</v>
      </c>
      <c r="U704" s="1">
        <f>G704</f>
        <v>-1.3436000008368865E-3</v>
      </c>
    </row>
    <row r="705" spans="1:21" x14ac:dyDescent="0.2">
      <c r="A705" s="59" t="s">
        <v>1189</v>
      </c>
      <c r="B705" s="61" t="s">
        <v>271</v>
      </c>
      <c r="C705" s="60">
        <v>55908.164949999998</v>
      </c>
      <c r="E705" s="1">
        <f>(C705-C$7)/C$8</f>
        <v>8119.9994132647353</v>
      </c>
      <c r="F705" s="1">
        <f>ROUND(2*E705,0)/2</f>
        <v>8120</v>
      </c>
      <c r="G705" s="1">
        <f>C705-(C$7+C$8*F705)</f>
        <v>-1.2780000033671968E-3</v>
      </c>
      <c r="O705" s="2">
        <f ca="1">+C$11+C$12*F705</f>
        <v>-1.2444432210497961E-3</v>
      </c>
      <c r="Q705" s="5">
        <f>C705-15018.5</f>
        <v>40889.664949999998</v>
      </c>
      <c r="U705" s="1">
        <f>G705</f>
        <v>-1.2780000033671968E-3</v>
      </c>
    </row>
    <row r="706" spans="1:21" x14ac:dyDescent="0.2">
      <c r="A706" s="59" t="s">
        <v>1189</v>
      </c>
      <c r="B706" s="61" t="s">
        <v>271</v>
      </c>
      <c r="C706" s="60">
        <v>55910.343099999998</v>
      </c>
      <c r="E706" s="1">
        <f>(C706-C$7)/C$8</f>
        <v>8120.9994112446757</v>
      </c>
      <c r="F706" s="1">
        <f>ROUND(2*E706,0)/2</f>
        <v>8121</v>
      </c>
      <c r="G706" s="1">
        <f>C706-(C$7+C$8*F706)</f>
        <v>-1.2824000004911795E-3</v>
      </c>
      <c r="O706" s="2">
        <f ca="1">+C$11+C$12*F706</f>
        <v>-1.2449392184738063E-3</v>
      </c>
      <c r="Q706" s="5">
        <f>C706-15018.5</f>
        <v>40891.843099999998</v>
      </c>
      <c r="U706" s="1">
        <f>G706</f>
        <v>-1.2824000004911795E-3</v>
      </c>
    </row>
    <row r="707" spans="1:21" x14ac:dyDescent="0.2">
      <c r="A707" s="59" t="s">
        <v>1189</v>
      </c>
      <c r="B707" s="61" t="s">
        <v>271</v>
      </c>
      <c r="C707" s="60">
        <v>55912.521249999998</v>
      </c>
      <c r="E707" s="1">
        <f>(C707-C$7)/C$8</f>
        <v>8121.999409224617</v>
      </c>
      <c r="F707" s="1">
        <f>ROUND(2*E707,0)/2</f>
        <v>8122</v>
      </c>
      <c r="G707" s="1">
        <f>C707-(C$7+C$8*F707)</f>
        <v>-1.2867999976151623E-3</v>
      </c>
      <c r="O707" s="2">
        <f ca="1">+C$11+C$12*F707</f>
        <v>-1.2454352158978166E-3</v>
      </c>
      <c r="Q707" s="5">
        <f>C707-15018.5</f>
        <v>40894.021249999998</v>
      </c>
      <c r="U707" s="1">
        <f>G707</f>
        <v>-1.2867999976151623E-3</v>
      </c>
    </row>
    <row r="708" spans="1:21" x14ac:dyDescent="0.2">
      <c r="A708" s="59" t="s">
        <v>1189</v>
      </c>
      <c r="B708" s="61" t="s">
        <v>271</v>
      </c>
      <c r="C708" s="60">
        <v>55914.699540000001</v>
      </c>
      <c r="E708" s="1">
        <f>(C708-C$7)/C$8</f>
        <v>8122.9994714791583</v>
      </c>
      <c r="F708" s="1">
        <f>ROUND(2*E708,0)/2</f>
        <v>8123</v>
      </c>
      <c r="G708" s="1">
        <f>C708-(C$7+C$8*F708)</f>
        <v>-1.1511999909998849E-3</v>
      </c>
      <c r="O708" s="2">
        <f ca="1">+C$11+C$12*F708</f>
        <v>-1.2459312133218268E-3</v>
      </c>
      <c r="Q708" s="5">
        <f>C708-15018.5</f>
        <v>40896.199540000001</v>
      </c>
      <c r="U708" s="1">
        <f>G708</f>
        <v>-1.1511999909998849E-3</v>
      </c>
    </row>
    <row r="709" spans="1:21" x14ac:dyDescent="0.2">
      <c r="A709" s="59" t="s">
        <v>1189</v>
      </c>
      <c r="B709" s="61" t="s">
        <v>271</v>
      </c>
      <c r="C709" s="60">
        <v>55916.877589999996</v>
      </c>
      <c r="E709" s="1">
        <f>(C709-C$7)/C$8</f>
        <v>8123.9994235486702</v>
      </c>
      <c r="F709" s="1">
        <f>ROUND(2*E709,0)/2</f>
        <v>8124</v>
      </c>
      <c r="G709" s="1">
        <f>C709-(C$7+C$8*F709)</f>
        <v>-1.2556000001495704E-3</v>
      </c>
      <c r="O709" s="2">
        <f ca="1">+C$11+C$12*F709</f>
        <v>-1.2464272107458379E-3</v>
      </c>
      <c r="Q709" s="5">
        <f>C709-15018.5</f>
        <v>40898.377589999996</v>
      </c>
      <c r="U709" s="1">
        <f>G709</f>
        <v>-1.2556000001495704E-3</v>
      </c>
    </row>
    <row r="710" spans="1:21" x14ac:dyDescent="0.2">
      <c r="A710" s="59" t="s">
        <v>1189</v>
      </c>
      <c r="B710" s="61" t="s">
        <v>271</v>
      </c>
      <c r="C710" s="60">
        <v>55919.055800000002</v>
      </c>
      <c r="E710" s="1">
        <f>(C710-C$7)/C$8</f>
        <v>8124.9994490748704</v>
      </c>
      <c r="F710" s="1">
        <f>ROUND(2*E710,0)/2</f>
        <v>8125</v>
      </c>
      <c r="G710" s="1">
        <f>C710-(C$7+C$8*F710)</f>
        <v>-1.1999999987892807E-3</v>
      </c>
      <c r="O710" s="2">
        <f ca="1">+C$11+C$12*F710</f>
        <v>-1.2469232081698482E-3</v>
      </c>
      <c r="Q710" s="5">
        <f>C710-15018.5</f>
        <v>40900.555800000002</v>
      </c>
      <c r="U710" s="1">
        <f>G710</f>
        <v>-1.1999999987892807E-3</v>
      </c>
    </row>
    <row r="711" spans="1:21" x14ac:dyDescent="0.2">
      <c r="A711" s="59" t="s">
        <v>1189</v>
      </c>
      <c r="B711" s="61" t="s">
        <v>271</v>
      </c>
      <c r="C711" s="60">
        <v>55921.233970000001</v>
      </c>
      <c r="E711" s="1">
        <f>(C711-C$7)/C$8</f>
        <v>8125.9994562368965</v>
      </c>
      <c r="F711" s="1">
        <f>ROUND(2*E711,0)/2</f>
        <v>8126</v>
      </c>
      <c r="G711" s="1">
        <f>C711-(C$7+C$8*F711)</f>
        <v>-1.1843999964185059E-3</v>
      </c>
      <c r="O711" s="2">
        <f ca="1">+C$11+C$12*F711</f>
        <v>-1.2474192055938584E-3</v>
      </c>
      <c r="Q711" s="5">
        <f>C711-15018.5</f>
        <v>40902.733970000001</v>
      </c>
      <c r="U711" s="1">
        <f>G711</f>
        <v>-1.1843999964185059E-3</v>
      </c>
    </row>
    <row r="712" spans="1:21" x14ac:dyDescent="0.2">
      <c r="A712" s="59" t="s">
        <v>1189</v>
      </c>
      <c r="B712" s="61" t="s">
        <v>271</v>
      </c>
      <c r="C712" s="60">
        <v>55923.412080000002</v>
      </c>
      <c r="E712" s="1">
        <f>(C712-C$7)/C$8</f>
        <v>8126.9994358526674</v>
      </c>
      <c r="F712" s="1">
        <f>ROUND(2*E712,0)/2</f>
        <v>8127</v>
      </c>
      <c r="G712" s="1">
        <f>C712-(C$7+C$8*F712)</f>
        <v>-1.2287999925320037E-3</v>
      </c>
      <c r="O712" s="2">
        <f ca="1">+C$11+C$12*F712</f>
        <v>-1.2479152030178686E-3</v>
      </c>
      <c r="Q712" s="5">
        <f>C712-15018.5</f>
        <v>40904.912080000002</v>
      </c>
      <c r="U712" s="1">
        <f>G712</f>
        <v>-1.2287999925320037E-3</v>
      </c>
    </row>
    <row r="713" spans="1:21" x14ac:dyDescent="0.2">
      <c r="A713" s="59" t="s">
        <v>1189</v>
      </c>
      <c r="B713" s="61" t="s">
        <v>271</v>
      </c>
      <c r="C713" s="60">
        <v>55925.590320000003</v>
      </c>
      <c r="E713" s="1">
        <f>(C713-C$7)/C$8</f>
        <v>8127.9994751519935</v>
      </c>
      <c r="F713" s="1">
        <f>ROUND(2*E713,0)/2</f>
        <v>8128</v>
      </c>
      <c r="G713" s="1">
        <f>C713-(C$7+C$8*F713)</f>
        <v>-1.1431999955675565E-3</v>
      </c>
      <c r="O713" s="2">
        <f ca="1">+C$11+C$12*F713</f>
        <v>-1.2484112004418789E-3</v>
      </c>
      <c r="Q713" s="5">
        <f>C713-15018.5</f>
        <v>40907.090320000003</v>
      </c>
      <c r="U713" s="1">
        <f>G713</f>
        <v>-1.1431999955675565E-3</v>
      </c>
    </row>
    <row r="714" spans="1:21" x14ac:dyDescent="0.2">
      <c r="A714" s="59" t="s">
        <v>1189</v>
      </c>
      <c r="B714" s="61" t="s">
        <v>271</v>
      </c>
      <c r="C714" s="60">
        <v>55927.768459999999</v>
      </c>
      <c r="E714" s="1">
        <f>(C714-C$7)/C$8</f>
        <v>8128.9994685408901</v>
      </c>
      <c r="F714" s="1">
        <f>ROUND(2*E714,0)/2</f>
        <v>8129</v>
      </c>
      <c r="G714" s="1">
        <f>C714-(C$7+C$8*F714)</f>
        <v>-1.1576000033528544E-3</v>
      </c>
      <c r="O714" s="2">
        <f ca="1">+C$11+C$12*F714</f>
        <v>-1.2489071978658891E-3</v>
      </c>
      <c r="Q714" s="5">
        <f>C714-15018.5</f>
        <v>40909.268459999999</v>
      </c>
      <c r="U714" s="1">
        <f>G714</f>
        <v>-1.1576000033528544E-3</v>
      </c>
    </row>
    <row r="715" spans="1:21" x14ac:dyDescent="0.2">
      <c r="A715" s="59" t="s">
        <v>1189</v>
      </c>
      <c r="B715" s="61" t="s">
        <v>271</v>
      </c>
      <c r="C715" s="60">
        <v>55929.946629999999</v>
      </c>
      <c r="E715" s="1">
        <f>(C715-C$7)/C$8</f>
        <v>8129.9994757029172</v>
      </c>
      <c r="F715" s="1">
        <f>ROUND(2*E715,0)/2</f>
        <v>8130</v>
      </c>
      <c r="G715" s="1">
        <f>C715-(C$7+C$8*F715)</f>
        <v>-1.1420000009820797E-3</v>
      </c>
      <c r="O715" s="2">
        <f ca="1">+C$11+C$12*F715</f>
        <v>-1.2494031952898993E-3</v>
      </c>
      <c r="Q715" s="5">
        <f>C715-15018.5</f>
        <v>40911.446629999999</v>
      </c>
      <c r="U715" s="1">
        <f>G715</f>
        <v>-1.1420000009820797E-3</v>
      </c>
    </row>
    <row r="716" spans="1:21" x14ac:dyDescent="0.2">
      <c r="A716" s="59" t="s">
        <v>1189</v>
      </c>
      <c r="B716" s="61" t="s">
        <v>271</v>
      </c>
      <c r="C716" s="60">
        <v>55934.302730000003</v>
      </c>
      <c r="E716" s="1">
        <f>(C716-C$7)/C$8</f>
        <v>8131.9993798419455</v>
      </c>
      <c r="F716" s="1">
        <f>ROUND(2*E716,0)/2</f>
        <v>8132</v>
      </c>
      <c r="G716" s="1">
        <f>C716-(C$7+C$8*F716)</f>
        <v>-1.3507999901776202E-3</v>
      </c>
      <c r="O716" s="2">
        <f ca="1">+C$11+C$12*F716</f>
        <v>-1.2503951901379207E-3</v>
      </c>
      <c r="Q716" s="5">
        <f>C716-15018.5</f>
        <v>40915.802730000003</v>
      </c>
      <c r="U716" s="1">
        <f>G716</f>
        <v>-1.3507999901776202E-3</v>
      </c>
    </row>
    <row r="717" spans="1:21" x14ac:dyDescent="0.2">
      <c r="A717" s="59" t="s">
        <v>1189</v>
      </c>
      <c r="B717" s="61" t="s">
        <v>271</v>
      </c>
      <c r="C717" s="60">
        <v>55936.48115</v>
      </c>
      <c r="E717" s="1">
        <f>(C717-C$7)/C$8</f>
        <v>8132.9995017800402</v>
      </c>
      <c r="F717" s="1">
        <f>ROUND(2*E717,0)/2</f>
        <v>8133</v>
      </c>
      <c r="G717" s="1">
        <f>C717-(C$7+C$8*F717)</f>
        <v>-1.0851999977603555E-3</v>
      </c>
      <c r="O717" s="2">
        <f ca="1">+C$11+C$12*F717</f>
        <v>-1.2508911875619309E-3</v>
      </c>
      <c r="Q717" s="5">
        <f>C717-15018.5</f>
        <v>40917.98115</v>
      </c>
      <c r="U717" s="1">
        <f>G717</f>
        <v>-1.0851999977603555E-3</v>
      </c>
    </row>
    <row r="718" spans="1:21" x14ac:dyDescent="0.2">
      <c r="A718" s="59" t="s">
        <v>1189</v>
      </c>
      <c r="B718" s="61" t="s">
        <v>271</v>
      </c>
      <c r="C718" s="60">
        <v>55938.659050000002</v>
      </c>
      <c r="E718" s="1">
        <f>(C718-C$7)/C$8</f>
        <v>8133.9993849839129</v>
      </c>
      <c r="F718" s="1">
        <f>ROUND(2*E718,0)/2</f>
        <v>8134</v>
      </c>
      <c r="G718" s="1">
        <f>C718-(C$7+C$8*F718)</f>
        <v>-1.3395999994827434E-3</v>
      </c>
      <c r="O718" s="2">
        <f ca="1">+C$11+C$12*F718</f>
        <v>-1.2513871849859411E-3</v>
      </c>
      <c r="Q718" s="5">
        <f>C718-15018.5</f>
        <v>40920.159050000002</v>
      </c>
      <c r="U718" s="1">
        <f>G718</f>
        <v>-1.3395999994827434E-3</v>
      </c>
    </row>
    <row r="719" spans="1:21" x14ac:dyDescent="0.2">
      <c r="A719" s="59" t="s">
        <v>1189</v>
      </c>
      <c r="B719" s="61" t="s">
        <v>271</v>
      </c>
      <c r="C719" s="60">
        <v>55940.83741</v>
      </c>
      <c r="E719" s="1">
        <f>(C719-C$7)/C$8</f>
        <v>8134.9994793757514</v>
      </c>
      <c r="F719" s="1">
        <f>ROUND(2*E719,0)/2</f>
        <v>8135</v>
      </c>
      <c r="G719" s="1">
        <f>C719-(C$7+C$8*F719)</f>
        <v>-1.1339999982737936E-3</v>
      </c>
      <c r="O719" s="2">
        <f ca="1">+C$11+C$12*F719</f>
        <v>-1.2518831824099514E-3</v>
      </c>
      <c r="Q719" s="5">
        <f>C719-15018.5</f>
        <v>40922.33741</v>
      </c>
      <c r="U719" s="1">
        <f>G719</f>
        <v>-1.1339999982737936E-3</v>
      </c>
    </row>
    <row r="720" spans="1:21" x14ac:dyDescent="0.2">
      <c r="A720" s="59" t="s">
        <v>1189</v>
      </c>
      <c r="B720" s="61" t="s">
        <v>271</v>
      </c>
      <c r="C720" s="60">
        <v>55943.015570000003</v>
      </c>
      <c r="E720" s="1">
        <f>(C720-C$7)/C$8</f>
        <v>8135.9994819467374</v>
      </c>
      <c r="F720" s="1">
        <f>ROUND(2*E720,0)/2</f>
        <v>8136</v>
      </c>
      <c r="G720" s="1">
        <f>C720-(C$7+C$8*F720)</f>
        <v>-1.1283999920124188E-3</v>
      </c>
      <c r="O720" s="2">
        <f ca="1">+C$11+C$12*F720</f>
        <v>-1.2523791798339616E-3</v>
      </c>
      <c r="Q720" s="5">
        <f>C720-15018.5</f>
        <v>40924.515570000003</v>
      </c>
      <c r="U720" s="1">
        <f>G720</f>
        <v>-1.1283999920124188E-3</v>
      </c>
    </row>
    <row r="721" spans="1:21" x14ac:dyDescent="0.2">
      <c r="A721" s="59" t="s">
        <v>1189</v>
      </c>
      <c r="B721" s="61" t="s">
        <v>271</v>
      </c>
      <c r="C721" s="60">
        <v>55945.193720000003</v>
      </c>
      <c r="E721" s="1">
        <f>(C721-C$7)/C$8</f>
        <v>8136.9994799266779</v>
      </c>
      <c r="F721" s="1">
        <f>ROUND(2*E721,0)/2</f>
        <v>8137</v>
      </c>
      <c r="G721" s="1">
        <f>C721-(C$7+C$8*F721)</f>
        <v>-1.1327999891364016E-3</v>
      </c>
      <c r="O721" s="2">
        <f ca="1">+C$11+C$12*F721</f>
        <v>-1.2528751772579718E-3</v>
      </c>
      <c r="Q721" s="5">
        <f>C721-15018.5</f>
        <v>40926.693720000003</v>
      </c>
      <c r="U721" s="1">
        <f>G721</f>
        <v>-1.1327999891364016E-3</v>
      </c>
    </row>
    <row r="722" spans="1:21" x14ac:dyDescent="0.2">
      <c r="A722" s="59" t="s">
        <v>1189</v>
      </c>
      <c r="B722" s="61" t="s">
        <v>271</v>
      </c>
      <c r="C722" s="60">
        <v>55947.371910000002</v>
      </c>
      <c r="E722" s="1">
        <f>(C722-C$7)/C$8</f>
        <v>8137.9994962707897</v>
      </c>
      <c r="F722" s="1">
        <f>ROUND(2*E722,0)/2</f>
        <v>8138</v>
      </c>
      <c r="G722" s="1">
        <f>C722-(C$7+C$8*F722)</f>
        <v>-1.0971999945468269E-3</v>
      </c>
      <c r="O722" s="2">
        <f ca="1">+C$11+C$12*F722</f>
        <v>-1.2533711746819821E-3</v>
      </c>
      <c r="Q722" s="5">
        <f>C722-15018.5</f>
        <v>40928.871910000002</v>
      </c>
      <c r="U722" s="1">
        <f>G722</f>
        <v>-1.0971999945468269E-3</v>
      </c>
    </row>
    <row r="723" spans="1:21" x14ac:dyDescent="0.2">
      <c r="A723" s="59" t="s">
        <v>1189</v>
      </c>
      <c r="B723" s="61" t="s">
        <v>271</v>
      </c>
      <c r="C723" s="60">
        <v>55949.550060000001</v>
      </c>
      <c r="E723" s="1">
        <f>(C723-C$7)/C$8</f>
        <v>8138.999494250731</v>
      </c>
      <c r="F723" s="1">
        <f>ROUND(2*E723,0)/2</f>
        <v>8139</v>
      </c>
      <c r="G723" s="1">
        <f>C723-(C$7+C$8*F723)</f>
        <v>-1.1015999989467673E-3</v>
      </c>
      <c r="O723" s="2">
        <f ca="1">+C$11+C$12*F723</f>
        <v>-1.2538671721059923E-3</v>
      </c>
      <c r="Q723" s="5">
        <f>C723-15018.5</f>
        <v>40931.050060000001</v>
      </c>
      <c r="U723" s="1">
        <f>G723</f>
        <v>-1.1015999989467673E-3</v>
      </c>
    </row>
    <row r="724" spans="1:21" x14ac:dyDescent="0.2">
      <c r="A724" s="59" t="s">
        <v>1189</v>
      </c>
      <c r="B724" s="61" t="s">
        <v>271</v>
      </c>
      <c r="C724" s="60">
        <v>55951.72812</v>
      </c>
      <c r="E724" s="1">
        <f>(C724-C$7)/C$8</f>
        <v>8139.9994509112867</v>
      </c>
      <c r="F724" s="1">
        <f>ROUND(2*E724,0)/2</f>
        <v>8140</v>
      </c>
      <c r="G724" s="1">
        <f>C724-(C$7+C$8*F724)</f>
        <v>-1.1959999974351376E-3</v>
      </c>
      <c r="O724" s="2">
        <f ca="1">+C$11+C$12*F724</f>
        <v>-1.2543631695300034E-3</v>
      </c>
      <c r="Q724" s="5">
        <f>C724-15018.5</f>
        <v>40933.22812</v>
      </c>
      <c r="U724" s="1">
        <f>G724</f>
        <v>-1.1959999974351376E-3</v>
      </c>
    </row>
    <row r="725" spans="1:21" x14ac:dyDescent="0.2">
      <c r="A725" s="59" t="s">
        <v>1189</v>
      </c>
      <c r="B725" s="61" t="s">
        <v>271</v>
      </c>
      <c r="C725" s="60">
        <v>55953.906419999999</v>
      </c>
      <c r="E725" s="1">
        <f>(C725-C$7)/C$8</f>
        <v>8140.999517756869</v>
      </c>
      <c r="F725" s="1">
        <f>ROUND(2*E725,0)/2</f>
        <v>8141</v>
      </c>
      <c r="G725" s="1">
        <f>C725-(C$7+C$8*F725)</f>
        <v>-1.0503999947104603E-3</v>
      </c>
      <c r="O725" s="2">
        <f ca="1">+C$11+C$12*F725</f>
        <v>-1.2548591669540136E-3</v>
      </c>
      <c r="Q725" s="5">
        <f>C725-15018.5</f>
        <v>40935.406419999999</v>
      </c>
      <c r="U725" s="1">
        <f>G725</f>
        <v>-1.0503999947104603E-3</v>
      </c>
    </row>
    <row r="726" spans="1:21" x14ac:dyDescent="0.2">
      <c r="A726" s="59" t="s">
        <v>1189</v>
      </c>
      <c r="B726" s="61" t="s">
        <v>271</v>
      </c>
      <c r="C726" s="60">
        <v>55956.084569999999</v>
      </c>
      <c r="E726" s="1">
        <f>(C726-C$7)/C$8</f>
        <v>8141.9995157368103</v>
      </c>
      <c r="F726" s="1">
        <f>ROUND(2*E726,0)/2</f>
        <v>8142</v>
      </c>
      <c r="G726" s="1">
        <f>C726-(C$7+C$8*F726)</f>
        <v>-1.0547999991104007E-3</v>
      </c>
      <c r="O726" s="2">
        <f ca="1">+C$11+C$12*F726</f>
        <v>-1.2553551643780239E-3</v>
      </c>
      <c r="Q726" s="5">
        <f>C726-15018.5</f>
        <v>40937.584569999999</v>
      </c>
      <c r="U726" s="1">
        <f>G726</f>
        <v>-1.0547999991104007E-3</v>
      </c>
    </row>
    <row r="727" spans="1:21" x14ac:dyDescent="0.2">
      <c r="A727" s="59" t="s">
        <v>1189</v>
      </c>
      <c r="B727" s="61" t="s">
        <v>271</v>
      </c>
      <c r="C727" s="60">
        <v>55958.262779999997</v>
      </c>
      <c r="E727" s="1">
        <f>(C727-C$7)/C$8</f>
        <v>8142.9995412630069</v>
      </c>
      <c r="F727" s="1">
        <f>ROUND(2*E727,0)/2</f>
        <v>8143</v>
      </c>
      <c r="G727" s="1">
        <f>C727-(C$7+C$8*F727)</f>
        <v>-9.9920000502606854E-4</v>
      </c>
      <c r="O727" s="2">
        <f ca="1">+C$11+C$12*F727</f>
        <v>-1.2558511618020341E-3</v>
      </c>
      <c r="Q727" s="5">
        <f>C727-15018.5</f>
        <v>40939.762779999997</v>
      </c>
      <c r="U727" s="1">
        <f>G727</f>
        <v>-9.9920000502606854E-4</v>
      </c>
    </row>
    <row r="728" spans="1:21" x14ac:dyDescent="0.2">
      <c r="A728" s="59" t="s">
        <v>1189</v>
      </c>
      <c r="B728" s="61" t="s">
        <v>271</v>
      </c>
      <c r="C728" s="60">
        <v>55960.440779999997</v>
      </c>
      <c r="E728" s="1">
        <f>(C728-C$7)/C$8</f>
        <v>8143.9994703773064</v>
      </c>
      <c r="F728" s="1">
        <f>ROUND(2*E728,0)/2</f>
        <v>8144</v>
      </c>
      <c r="G728" s="1">
        <f>C728-(C$7+C$8*F728)</f>
        <v>-1.1536000019987114E-3</v>
      </c>
      <c r="O728" s="2">
        <f ca="1">+C$11+C$12*F728</f>
        <v>-1.2563471592260443E-3</v>
      </c>
      <c r="Q728" s="5">
        <f>C728-15018.5</f>
        <v>40941.940779999997</v>
      </c>
      <c r="U728" s="1">
        <f>G728</f>
        <v>-1.1536000019987114E-3</v>
      </c>
    </row>
    <row r="729" spans="1:21" x14ac:dyDescent="0.2">
      <c r="A729" s="59" t="s">
        <v>1189</v>
      </c>
      <c r="B729" s="61" t="s">
        <v>271</v>
      </c>
      <c r="C729" s="60">
        <v>55962.619030000002</v>
      </c>
      <c r="E729" s="1">
        <f>(C729-C$7)/C$8</f>
        <v>8144.9995142676771</v>
      </c>
      <c r="F729" s="1">
        <f>ROUND(2*E729,0)/2</f>
        <v>8145</v>
      </c>
      <c r="G729" s="1">
        <f>C729-(C$7+C$8*F729)</f>
        <v>-1.057999994372949E-3</v>
      </c>
      <c r="O729" s="2">
        <f ca="1">+C$11+C$12*F729</f>
        <v>-1.2568431566500546E-3</v>
      </c>
      <c r="Q729" s="5">
        <f>C729-15018.5</f>
        <v>40944.119030000002</v>
      </c>
      <c r="U729" s="1">
        <f>G729</f>
        <v>-1.057999994372949E-3</v>
      </c>
    </row>
    <row r="730" spans="1:21" x14ac:dyDescent="0.2">
      <c r="A730" s="59" t="s">
        <v>1189</v>
      </c>
      <c r="B730" s="61" t="s">
        <v>271</v>
      </c>
      <c r="C730" s="60">
        <v>55964.797180000001</v>
      </c>
      <c r="E730" s="1">
        <f>(C730-C$7)/C$8</f>
        <v>8145.9995122476184</v>
      </c>
      <c r="F730" s="1">
        <f>ROUND(2*E730,0)/2</f>
        <v>8146</v>
      </c>
      <c r="G730" s="1">
        <f>C730-(C$7+C$8*F730)</f>
        <v>-1.0623999914969318E-3</v>
      </c>
      <c r="O730" s="2">
        <f ca="1">+C$11+C$12*F730</f>
        <v>-1.2573391540740648E-3</v>
      </c>
      <c r="Q730" s="5">
        <f>C730-15018.5</f>
        <v>40946.297180000001</v>
      </c>
      <c r="U730" s="1">
        <f>G730</f>
        <v>-1.0623999914969318E-3</v>
      </c>
    </row>
    <row r="731" spans="1:21" x14ac:dyDescent="0.2">
      <c r="A731" s="59" t="s">
        <v>1189</v>
      </c>
      <c r="B731" s="61" t="s">
        <v>271</v>
      </c>
      <c r="C731" s="60">
        <v>55966.975319999998</v>
      </c>
      <c r="E731" s="1">
        <f>(C731-C$7)/C$8</f>
        <v>8146.9995056365151</v>
      </c>
      <c r="F731" s="1">
        <f>ROUND(2*E731,0)/2</f>
        <v>8147</v>
      </c>
      <c r="G731" s="1">
        <f>C731-(C$7+C$8*F731)</f>
        <v>-1.0767999992822297E-3</v>
      </c>
      <c r="O731" s="2">
        <f ca="1">+C$11+C$12*F731</f>
        <v>-1.2578351514980751E-3</v>
      </c>
      <c r="Q731" s="5">
        <f>C731-15018.5</f>
        <v>40948.475319999998</v>
      </c>
      <c r="U731" s="1">
        <f>G731</f>
        <v>-1.0767999992822297E-3</v>
      </c>
    </row>
    <row r="732" spans="1:21" x14ac:dyDescent="0.2">
      <c r="A732" s="59" t="s">
        <v>1189</v>
      </c>
      <c r="B732" s="61" t="s">
        <v>271</v>
      </c>
      <c r="C732" s="60">
        <v>55969.153489999997</v>
      </c>
      <c r="E732" s="1">
        <f>(C732-C$7)/C$8</f>
        <v>8147.9995127985412</v>
      </c>
      <c r="F732" s="1">
        <f>ROUND(2*E732,0)/2</f>
        <v>8148</v>
      </c>
      <c r="G732" s="1">
        <f>C732-(C$7+C$8*F732)</f>
        <v>-1.0612000041874126E-3</v>
      </c>
      <c r="O732" s="2">
        <f ca="1">+C$11+C$12*F732</f>
        <v>-1.2583311489220862E-3</v>
      </c>
      <c r="Q732" s="5">
        <f>C732-15018.5</f>
        <v>40950.653489999997</v>
      </c>
      <c r="U732" s="1">
        <f>G732</f>
        <v>-1.0612000041874126E-3</v>
      </c>
    </row>
    <row r="733" spans="1:21" x14ac:dyDescent="0.2">
      <c r="A733" s="59" t="s">
        <v>1189</v>
      </c>
      <c r="B733" s="61" t="s">
        <v>271</v>
      </c>
      <c r="C733" s="60">
        <v>55971.33167</v>
      </c>
      <c r="E733" s="1">
        <f>(C733-C$7)/C$8</f>
        <v>8148.999524551612</v>
      </c>
      <c r="F733" s="1">
        <f>ROUND(2*E733,0)/2</f>
        <v>8149</v>
      </c>
      <c r="G733" s="1">
        <f>C733-(C$7+C$8*F733)</f>
        <v>-1.0355999984312803E-3</v>
      </c>
      <c r="O733" s="2">
        <f ca="1">+C$11+C$12*F733</f>
        <v>-1.2588271463460964E-3</v>
      </c>
      <c r="Q733" s="5">
        <f>C733-15018.5</f>
        <v>40952.83167</v>
      </c>
      <c r="U733" s="1">
        <f>G733</f>
        <v>-1.0355999984312803E-3</v>
      </c>
    </row>
    <row r="734" spans="1:21" x14ac:dyDescent="0.2">
      <c r="A734" s="59" t="s">
        <v>1189</v>
      </c>
      <c r="B734" s="61" t="s">
        <v>271</v>
      </c>
      <c r="C734" s="60">
        <v>55973.50978</v>
      </c>
      <c r="E734" s="1">
        <f>(C734-C$7)/C$8</f>
        <v>8149.9995041673828</v>
      </c>
      <c r="F734" s="1">
        <f>ROUND(2*E734,0)/2</f>
        <v>8150</v>
      </c>
      <c r="G734" s="1">
        <f>C734-(C$7+C$8*F734)</f>
        <v>-1.079999994544778E-3</v>
      </c>
      <c r="O734" s="2">
        <f ca="1">+C$11+C$12*F734</f>
        <v>-1.2593231437701066E-3</v>
      </c>
      <c r="Q734" s="5">
        <f>C734-15018.5</f>
        <v>40955.00978</v>
      </c>
      <c r="U734" s="1">
        <f>G734</f>
        <v>-1.079999994544778E-3</v>
      </c>
    </row>
    <row r="735" spans="1:21" x14ac:dyDescent="0.2">
      <c r="A735" s="59" t="s">
        <v>1189</v>
      </c>
      <c r="B735" s="61" t="s">
        <v>271</v>
      </c>
      <c r="C735" s="60">
        <v>55975.687890000001</v>
      </c>
      <c r="E735" s="1">
        <f>(C735-C$7)/C$8</f>
        <v>8150.9994837831528</v>
      </c>
      <c r="F735" s="1">
        <f>ROUND(2*E735,0)/2</f>
        <v>8151</v>
      </c>
      <c r="G735" s="1">
        <f>C735-(C$7+C$8*F735)</f>
        <v>-1.1243999979342334E-3</v>
      </c>
      <c r="O735" s="2">
        <f ca="1">+C$11+C$12*F735</f>
        <v>-1.2598191411941169E-3</v>
      </c>
      <c r="Q735" s="5">
        <f>C735-15018.5</f>
        <v>40957.187890000001</v>
      </c>
      <c r="U735" s="1">
        <f>G735</f>
        <v>-1.1243999979342334E-3</v>
      </c>
    </row>
    <row r="736" spans="1:21" x14ac:dyDescent="0.2">
      <c r="A736" s="59" t="s">
        <v>1189</v>
      </c>
      <c r="B736" s="61" t="s">
        <v>271</v>
      </c>
      <c r="C736" s="60">
        <v>55977.866000000002</v>
      </c>
      <c r="E736" s="1">
        <f>(C736-C$7)/C$8</f>
        <v>8151.9994633989236</v>
      </c>
      <c r="F736" s="1">
        <f>ROUND(2*E736,0)/2</f>
        <v>8152</v>
      </c>
      <c r="G736" s="1">
        <f>C736-(C$7+C$8*F736)</f>
        <v>-1.1687999940477312E-3</v>
      </c>
      <c r="O736" s="2">
        <f ca="1">+C$11+C$12*F736</f>
        <v>-1.2603151386181271E-3</v>
      </c>
      <c r="Q736" s="5">
        <f>C736-15018.5</f>
        <v>40959.366000000002</v>
      </c>
      <c r="U736" s="1">
        <f>G736</f>
        <v>-1.1687999940477312E-3</v>
      </c>
    </row>
    <row r="737" spans="1:21" x14ac:dyDescent="0.2">
      <c r="A737" s="59" t="s">
        <v>1189</v>
      </c>
      <c r="B737" s="61" t="s">
        <v>271</v>
      </c>
      <c r="C737" s="60">
        <v>55980.044150000002</v>
      </c>
      <c r="E737" s="1">
        <f>(C737-C$7)/C$8</f>
        <v>8152.9994613788649</v>
      </c>
      <c r="F737" s="1">
        <f>ROUND(2*E737,0)/2</f>
        <v>8153</v>
      </c>
      <c r="G737" s="1">
        <f>C737-(C$7+C$8*F737)</f>
        <v>-1.1731999984476715E-3</v>
      </c>
      <c r="O737" s="2">
        <f ca="1">+C$11+C$12*F737</f>
        <v>-1.2608111360421373E-3</v>
      </c>
      <c r="Q737" s="5">
        <f>C737-15018.5</f>
        <v>40961.544150000002</v>
      </c>
      <c r="U737" s="1">
        <f>G737</f>
        <v>-1.1731999984476715E-3</v>
      </c>
    </row>
    <row r="738" spans="1:21" x14ac:dyDescent="0.2">
      <c r="A738" s="59" t="s">
        <v>1189</v>
      </c>
      <c r="B738" s="61" t="s">
        <v>271</v>
      </c>
      <c r="C738" s="60">
        <v>55982.222320000001</v>
      </c>
      <c r="E738" s="1">
        <f>(C738-C$7)/C$8</f>
        <v>8153.999468540891</v>
      </c>
      <c r="F738" s="1">
        <f>ROUND(2*E738,0)/2</f>
        <v>8154</v>
      </c>
      <c r="G738" s="1">
        <f>C738-(C$7+C$8*F738)</f>
        <v>-1.1575999960768968E-3</v>
      </c>
      <c r="O738" s="2">
        <f ca="1">+C$11+C$12*F738</f>
        <v>-1.2613071334661476E-3</v>
      </c>
      <c r="Q738" s="5">
        <f>C738-15018.5</f>
        <v>40963.722320000001</v>
      </c>
      <c r="U738" s="1">
        <f>G738</f>
        <v>-1.1575999960768968E-3</v>
      </c>
    </row>
    <row r="739" spans="1:21" x14ac:dyDescent="0.2">
      <c r="A739" s="59" t="s">
        <v>1189</v>
      </c>
      <c r="B739" s="61" t="s">
        <v>271</v>
      </c>
      <c r="C739" s="60">
        <v>55984.400430000002</v>
      </c>
      <c r="E739" s="1">
        <f>(C739-C$7)/C$8</f>
        <v>8154.9994481566619</v>
      </c>
      <c r="F739" s="1">
        <f>ROUND(2*E739,0)/2</f>
        <v>8155</v>
      </c>
      <c r="G739" s="1">
        <f>C739-(C$7+C$8*F739)</f>
        <v>-1.2019999921903946E-3</v>
      </c>
      <c r="O739" s="2">
        <f ca="1">+C$11+C$12*F739</f>
        <v>-1.2618031308901578E-3</v>
      </c>
      <c r="Q739" s="5">
        <f>C739-15018.5</f>
        <v>40965.900430000002</v>
      </c>
      <c r="U739" s="1">
        <f>G739</f>
        <v>-1.2019999921903946E-3</v>
      </c>
    </row>
    <row r="740" spans="1:21" x14ac:dyDescent="0.2">
      <c r="A740" s="59" t="s">
        <v>1189</v>
      </c>
      <c r="B740" s="61" t="s">
        <v>271</v>
      </c>
      <c r="C740" s="60">
        <v>55990.934860000001</v>
      </c>
      <c r="E740" s="1">
        <f>(C740-C$7)/C$8</f>
        <v>8157.9994329143992</v>
      </c>
      <c r="F740" s="1">
        <f>ROUND(2*E740,0)/2</f>
        <v>8158</v>
      </c>
      <c r="G740" s="1">
        <f>C740-(C$7+C$8*F740)</f>
        <v>-1.2351999976090156E-3</v>
      </c>
      <c r="O740" s="2">
        <f ca="1">+C$11+C$12*F740</f>
        <v>-1.2632911231621894E-3</v>
      </c>
      <c r="Q740" s="5">
        <f>C740-15018.5</f>
        <v>40972.434860000001</v>
      </c>
      <c r="U740" s="1">
        <f>G740</f>
        <v>-1.2351999976090156E-3</v>
      </c>
    </row>
    <row r="741" spans="1:21" x14ac:dyDescent="0.2">
      <c r="A741" s="59" t="s">
        <v>1189</v>
      </c>
      <c r="B741" s="61" t="s">
        <v>271</v>
      </c>
      <c r="C741" s="60">
        <v>55993.11305</v>
      </c>
      <c r="E741" s="1">
        <f>(C741-C$7)/C$8</f>
        <v>8158.999449258511</v>
      </c>
      <c r="F741" s="1">
        <f>ROUND(2*E741,0)/2</f>
        <v>8159</v>
      </c>
      <c r="G741" s="1">
        <f>C741-(C$7+C$8*F741)</f>
        <v>-1.1995999957434833E-3</v>
      </c>
      <c r="O741" s="2">
        <f ca="1">+C$11+C$12*F741</f>
        <v>-1.2637871205861996E-3</v>
      </c>
      <c r="Q741" s="5">
        <f>C741-15018.5</f>
        <v>40974.61305</v>
      </c>
      <c r="U741" s="1">
        <f>G741</f>
        <v>-1.1995999957434833E-3</v>
      </c>
    </row>
    <row r="742" spans="1:21" x14ac:dyDescent="0.2">
      <c r="A742" s="59" t="s">
        <v>1189</v>
      </c>
      <c r="B742" s="61" t="s">
        <v>271</v>
      </c>
      <c r="C742" s="60">
        <v>55995.2912</v>
      </c>
      <c r="E742" s="1">
        <f>(C742-C$7)/C$8</f>
        <v>8159.9994472384524</v>
      </c>
      <c r="F742" s="1">
        <f>ROUND(2*E742,0)/2</f>
        <v>8160</v>
      </c>
      <c r="G742" s="1">
        <f>C742-(C$7+C$8*F742)</f>
        <v>-1.2039999928674661E-3</v>
      </c>
      <c r="O742" s="2">
        <f ca="1">+C$11+C$12*F742</f>
        <v>-1.2642831180102098E-3</v>
      </c>
      <c r="Q742" s="5">
        <f>C742-15018.5</f>
        <v>40976.7912</v>
      </c>
      <c r="U742" s="1">
        <f>G742</f>
        <v>-1.2039999928674661E-3</v>
      </c>
    </row>
    <row r="743" spans="1:21" x14ac:dyDescent="0.2">
      <c r="A743" s="59" t="s">
        <v>1189</v>
      </c>
      <c r="B743" s="61" t="s">
        <v>271</v>
      </c>
      <c r="C743" s="60">
        <v>55997.469340000003</v>
      </c>
      <c r="E743" s="1">
        <f>(C743-C$7)/C$8</f>
        <v>8160.9994406273518</v>
      </c>
      <c r="F743" s="1">
        <f>ROUND(2*E743,0)/2</f>
        <v>8161</v>
      </c>
      <c r="G743" s="1">
        <f>C743-(C$7+C$8*F743)</f>
        <v>-1.2183999933768064E-3</v>
      </c>
      <c r="O743" s="2">
        <f ca="1">+C$11+C$12*F743</f>
        <v>-1.2647791154342201E-3</v>
      </c>
      <c r="Q743" s="5">
        <f>C743-15018.5</f>
        <v>40978.969340000003</v>
      </c>
      <c r="U743" s="1">
        <f>G743</f>
        <v>-1.2183999933768064E-3</v>
      </c>
    </row>
    <row r="744" spans="1:21" x14ac:dyDescent="0.2">
      <c r="A744" s="59" t="s">
        <v>1189</v>
      </c>
      <c r="B744" s="61" t="s">
        <v>271</v>
      </c>
      <c r="C744" s="60">
        <v>55999.647499999999</v>
      </c>
      <c r="E744" s="1">
        <f>(C744-C$7)/C$8</f>
        <v>8161.9994431983341</v>
      </c>
      <c r="F744" s="1">
        <f>ROUND(2*E744,0)/2</f>
        <v>8162</v>
      </c>
      <c r="G744" s="1">
        <f>C744-(C$7+C$8*F744)</f>
        <v>-1.2128000016673468E-3</v>
      </c>
      <c r="O744" s="2">
        <f ca="1">+C$11+C$12*F744</f>
        <v>-1.2652751128582303E-3</v>
      </c>
      <c r="Q744" s="5">
        <f>C744-15018.5</f>
        <v>40981.147499999999</v>
      </c>
      <c r="U744" s="1">
        <f>G744</f>
        <v>-1.2128000016673468E-3</v>
      </c>
    </row>
    <row r="745" spans="1:21" x14ac:dyDescent="0.2">
      <c r="A745" s="59" t="s">
        <v>1189</v>
      </c>
      <c r="B745" s="61" t="s">
        <v>271</v>
      </c>
      <c r="C745" s="60">
        <v>56001.825660000002</v>
      </c>
      <c r="E745" s="1">
        <f>(C745-C$7)/C$8</f>
        <v>8162.9994457693192</v>
      </c>
      <c r="F745" s="1">
        <f>ROUND(2*E745,0)/2</f>
        <v>8163</v>
      </c>
      <c r="G745" s="1">
        <f>C745-(C$7+C$8*F745)</f>
        <v>-1.207199995405972E-3</v>
      </c>
      <c r="O745" s="2">
        <f ca="1">+C$11+C$12*F745</f>
        <v>-1.2657711102822405E-3</v>
      </c>
      <c r="Q745" s="5">
        <f>C745-15018.5</f>
        <v>40983.325660000002</v>
      </c>
      <c r="U745" s="1">
        <f>G745</f>
        <v>-1.207199995405972E-3</v>
      </c>
    </row>
    <row r="746" spans="1:21" x14ac:dyDescent="0.2">
      <c r="A746" s="59" t="s">
        <v>1189</v>
      </c>
      <c r="B746" s="61" t="s">
        <v>271</v>
      </c>
      <c r="C746" s="60">
        <v>56004.003830000001</v>
      </c>
      <c r="E746" s="1">
        <f>(C746-C$7)/C$8</f>
        <v>8163.9994529313462</v>
      </c>
      <c r="F746" s="1">
        <f>ROUND(2*E746,0)/2</f>
        <v>8164</v>
      </c>
      <c r="G746" s="1">
        <f>C746-(C$7+C$8*F746)</f>
        <v>-1.1915999930351973E-3</v>
      </c>
      <c r="O746" s="2">
        <f ca="1">+C$11+C$12*F746</f>
        <v>-1.2662671077062516E-3</v>
      </c>
      <c r="Q746" s="5">
        <f>C746-15018.5</f>
        <v>40985.503830000001</v>
      </c>
      <c r="U746" s="1">
        <f>G746</f>
        <v>-1.1915999930351973E-3</v>
      </c>
    </row>
    <row r="747" spans="1:21" x14ac:dyDescent="0.2">
      <c r="A747" s="59" t="s">
        <v>1189</v>
      </c>
      <c r="B747" s="61" t="s">
        <v>271</v>
      </c>
      <c r="C747" s="60">
        <v>56006.181989999997</v>
      </c>
      <c r="E747" s="1">
        <f>(C747-C$7)/C$8</f>
        <v>8164.9994555023277</v>
      </c>
      <c r="F747" s="1">
        <f>ROUND(2*E747,0)/2</f>
        <v>8165</v>
      </c>
      <c r="G747" s="1">
        <f>C747-(C$7+C$8*F747)</f>
        <v>-1.1860000013257377E-3</v>
      </c>
      <c r="O747" s="2">
        <f ca="1">+C$11+C$12*F747</f>
        <v>-1.2667631051302619E-3</v>
      </c>
      <c r="Q747" s="5">
        <f>C747-15018.5</f>
        <v>40987.681989999997</v>
      </c>
      <c r="U747" s="1">
        <f>G747</f>
        <v>-1.1860000013257377E-3</v>
      </c>
    </row>
    <row r="748" spans="1:21" x14ac:dyDescent="0.2">
      <c r="A748" s="59" t="s">
        <v>1189</v>
      </c>
      <c r="B748" s="61" t="s">
        <v>271</v>
      </c>
      <c r="C748" s="60">
        <v>56008.360159999997</v>
      </c>
      <c r="E748" s="1">
        <f>(C748-C$7)/C$8</f>
        <v>8165.9994626643547</v>
      </c>
      <c r="F748" s="1">
        <f>ROUND(2*E748,0)/2</f>
        <v>8166</v>
      </c>
      <c r="G748" s="1">
        <f>C748-(C$7+C$8*F748)</f>
        <v>-1.1704000062309206E-3</v>
      </c>
      <c r="O748" s="2">
        <f ca="1">+C$11+C$12*F748</f>
        <v>-1.2672591025542721E-3</v>
      </c>
      <c r="Q748" s="5">
        <f>C748-15018.5</f>
        <v>40989.860159999997</v>
      </c>
      <c r="U748" s="1">
        <f>G748</f>
        <v>-1.1704000062309206E-3</v>
      </c>
    </row>
    <row r="749" spans="1:21" x14ac:dyDescent="0.2">
      <c r="A749" s="59" t="s">
        <v>1189</v>
      </c>
      <c r="B749" s="61" t="s">
        <v>271</v>
      </c>
      <c r="C749" s="60">
        <v>56010.538220000002</v>
      </c>
      <c r="E749" s="1">
        <f>(C749-C$7)/C$8</f>
        <v>8166.9994193249131</v>
      </c>
      <c r="F749" s="1">
        <f>ROUND(2*E749,0)/2</f>
        <v>8167</v>
      </c>
      <c r="G749" s="1">
        <f>C749-(C$7+C$8*F749)</f>
        <v>-1.2647999974433333E-3</v>
      </c>
      <c r="O749" s="2">
        <f ca="1">+C$11+C$12*F749</f>
        <v>-1.2677550999782823E-3</v>
      </c>
      <c r="Q749" s="5">
        <f>C749-15018.5</f>
        <v>40992.038220000002</v>
      </c>
      <c r="U749" s="1">
        <f>G749</f>
        <v>-1.2647999974433333E-3</v>
      </c>
    </row>
    <row r="750" spans="1:21" x14ac:dyDescent="0.2">
      <c r="A750" s="59" t="s">
        <v>1189</v>
      </c>
      <c r="B750" s="61" t="s">
        <v>271</v>
      </c>
      <c r="C750" s="60">
        <v>56012.71645</v>
      </c>
      <c r="E750" s="1">
        <f>(C750-C$7)/C$8</f>
        <v>8167.9994540331954</v>
      </c>
      <c r="F750" s="1">
        <f>ROUND(2*E750,0)/2</f>
        <v>8168</v>
      </c>
      <c r="G750" s="1">
        <f>C750-(C$7+C$8*F750)</f>
        <v>-1.189199996588286E-3</v>
      </c>
      <c r="O750" s="2">
        <f ca="1">+C$11+C$12*F750</f>
        <v>-1.2682510974022926E-3</v>
      </c>
      <c r="Q750" s="5">
        <f>C750-15018.5</f>
        <v>40994.21645</v>
      </c>
      <c r="U750" s="1">
        <f>G750</f>
        <v>-1.189199996588286E-3</v>
      </c>
    </row>
    <row r="751" spans="1:21" x14ac:dyDescent="0.2">
      <c r="A751" s="59" t="s">
        <v>1189</v>
      </c>
      <c r="B751" s="61" t="s">
        <v>271</v>
      </c>
      <c r="C751" s="60">
        <v>56014.894569999997</v>
      </c>
      <c r="E751" s="1">
        <f>(C751-C$7)/C$8</f>
        <v>8168.9994382400073</v>
      </c>
      <c r="F751" s="1">
        <f>ROUND(2*E751,0)/2</f>
        <v>8169</v>
      </c>
      <c r="G751" s="1">
        <f>C751-(C$7+C$8*F751)</f>
        <v>-1.2235999965923838E-3</v>
      </c>
      <c r="O751" s="2">
        <f ca="1">+C$11+C$12*F751</f>
        <v>-1.2687470948263028E-3</v>
      </c>
      <c r="Q751" s="5">
        <f>C751-15018.5</f>
        <v>40996.394569999997</v>
      </c>
      <c r="U751" s="1">
        <f>G751</f>
        <v>-1.2235999965923838E-3</v>
      </c>
    </row>
    <row r="752" spans="1:21" x14ac:dyDescent="0.2">
      <c r="A752" s="59" t="s">
        <v>1189</v>
      </c>
      <c r="B752" s="61" t="s">
        <v>271</v>
      </c>
      <c r="C752" s="60">
        <v>56017.072650000002</v>
      </c>
      <c r="E752" s="1">
        <f>(C752-C$7)/C$8</f>
        <v>8169.9994040826514</v>
      </c>
      <c r="F752" s="1">
        <f>ROUND(2*E752,0)/2</f>
        <v>8170</v>
      </c>
      <c r="G752" s="1">
        <f>C752-(C$7+C$8*F752)</f>
        <v>-1.2979999955859967E-3</v>
      </c>
      <c r="O752" s="2">
        <f ca="1">+C$11+C$12*F752</f>
        <v>-1.2692430922503131E-3</v>
      </c>
      <c r="Q752" s="5">
        <f>C752-15018.5</f>
        <v>40998.572650000002</v>
      </c>
      <c r="U752" s="1">
        <f>G752</f>
        <v>-1.2979999955859967E-3</v>
      </c>
    </row>
    <row r="753" spans="1:21" x14ac:dyDescent="0.2">
      <c r="A753" s="59" t="s">
        <v>1189</v>
      </c>
      <c r="B753" s="61" t="s">
        <v>271</v>
      </c>
      <c r="C753" s="60">
        <v>56019.250769999999</v>
      </c>
      <c r="E753" s="1">
        <f>(C753-C$7)/C$8</f>
        <v>8170.9993882894623</v>
      </c>
      <c r="F753" s="1">
        <f>ROUND(2*E753,0)/2</f>
        <v>8171</v>
      </c>
      <c r="G753" s="1">
        <f>C753-(C$7+C$8*F753)</f>
        <v>-1.3324000028660521E-3</v>
      </c>
      <c r="O753" s="2">
        <f ca="1">+C$11+C$12*F753</f>
        <v>-1.2697390896743233E-3</v>
      </c>
      <c r="Q753" s="5">
        <f>C753-15018.5</f>
        <v>41000.750769999999</v>
      </c>
      <c r="U753" s="1">
        <f>G753</f>
        <v>-1.3324000028660521E-3</v>
      </c>
    </row>
    <row r="754" spans="1:21" x14ac:dyDescent="0.2">
      <c r="A754" s="59" t="s">
        <v>1189</v>
      </c>
      <c r="B754" s="61" t="s">
        <v>271</v>
      </c>
      <c r="C754" s="60">
        <v>56021.428950000001</v>
      </c>
      <c r="E754" s="1">
        <f>(C754-C$7)/C$8</f>
        <v>8171.9994000425331</v>
      </c>
      <c r="F754" s="1">
        <f>ROUND(2*E754,0)/2</f>
        <v>8172</v>
      </c>
      <c r="G754" s="1">
        <f>C754-(C$7+C$8*F754)</f>
        <v>-1.3067999971099198E-3</v>
      </c>
      <c r="O754" s="2">
        <f ca="1">+C$11+C$12*F754</f>
        <v>-1.2702350870983344E-3</v>
      </c>
      <c r="Q754" s="5">
        <f>C754-15018.5</f>
        <v>41002.928950000001</v>
      </c>
      <c r="U754" s="1">
        <f>G754</f>
        <v>-1.3067999971099198E-3</v>
      </c>
    </row>
    <row r="755" spans="1:21" x14ac:dyDescent="0.2">
      <c r="A755" s="59" t="s">
        <v>1189</v>
      </c>
      <c r="B755" s="61" t="s">
        <v>271</v>
      </c>
      <c r="C755" s="60">
        <v>56023.607100000001</v>
      </c>
      <c r="E755" s="1">
        <f>(C755-C$7)/C$8</f>
        <v>8172.9993980224745</v>
      </c>
      <c r="F755" s="1">
        <f>ROUND(2*E755,0)/2</f>
        <v>8173</v>
      </c>
      <c r="G755" s="1">
        <f>C755-(C$7+C$8*F755)</f>
        <v>-1.3111999942339025E-3</v>
      </c>
      <c r="O755" s="2">
        <f ca="1">+C$11+C$12*F755</f>
        <v>-1.2707310845223446E-3</v>
      </c>
      <c r="Q755" s="5">
        <f>C755-15018.5</f>
        <v>41005.107100000001</v>
      </c>
      <c r="U755" s="1">
        <f>G755</f>
        <v>-1.3111999942339025E-3</v>
      </c>
    </row>
    <row r="756" spans="1:21" x14ac:dyDescent="0.2">
      <c r="A756" s="59" t="s">
        <v>1189</v>
      </c>
      <c r="B756" s="61" t="s">
        <v>271</v>
      </c>
      <c r="C756" s="60">
        <v>56025.785300000003</v>
      </c>
      <c r="E756" s="1">
        <f>(C756-C$7)/C$8</f>
        <v>8173.99941895763</v>
      </c>
      <c r="F756" s="1">
        <f>ROUND(2*E756,0)/2</f>
        <v>8174</v>
      </c>
      <c r="G756" s="1">
        <f>C756-(C$7+C$8*F756)</f>
        <v>-1.2655999889830127E-3</v>
      </c>
      <c r="O756" s="2">
        <f ca="1">+C$11+C$12*F756</f>
        <v>-1.2712270819463549E-3</v>
      </c>
      <c r="Q756" s="5">
        <f>C756-15018.5</f>
        <v>41007.285300000003</v>
      </c>
      <c r="U756" s="1">
        <f>G756</f>
        <v>-1.2655999889830127E-3</v>
      </c>
    </row>
    <row r="757" spans="1:21" x14ac:dyDescent="0.2">
      <c r="A757" s="59" t="s">
        <v>1189</v>
      </c>
      <c r="B757" s="61" t="s">
        <v>271</v>
      </c>
      <c r="C757" s="60">
        <v>56027.963479999999</v>
      </c>
      <c r="E757" s="1">
        <f>(C757-C$7)/C$8</f>
        <v>8174.9994307106972</v>
      </c>
      <c r="F757" s="1">
        <f>ROUND(2*E757,0)/2</f>
        <v>8175</v>
      </c>
      <c r="G757" s="1">
        <f>C757-(C$7+C$8*F757)</f>
        <v>-1.2399999977787957E-3</v>
      </c>
      <c r="O757" s="2">
        <f ca="1">+C$11+C$12*F757</f>
        <v>-1.2717230793703651E-3</v>
      </c>
      <c r="Q757" s="5">
        <f>C757-15018.5</f>
        <v>41009.463479999999</v>
      </c>
      <c r="U757" s="1">
        <f>G757</f>
        <v>-1.2399999977787957E-3</v>
      </c>
    </row>
    <row r="758" spans="1:21" x14ac:dyDescent="0.2">
      <c r="A758" s="59" t="s">
        <v>1189</v>
      </c>
      <c r="B758" s="61" t="s">
        <v>271</v>
      </c>
      <c r="C758" s="60">
        <v>56030.141680000001</v>
      </c>
      <c r="E758" s="1">
        <f>(C758-C$7)/C$8</f>
        <v>8175.9994516458537</v>
      </c>
      <c r="F758" s="1">
        <f>ROUND(2*E758,0)/2</f>
        <v>8176</v>
      </c>
      <c r="G758" s="1">
        <f>C758-(C$7+C$8*F758)</f>
        <v>-1.1943999998038635E-3</v>
      </c>
      <c r="O758" s="2">
        <f ca="1">+C$11+C$12*F758</f>
        <v>-1.2722190767943753E-3</v>
      </c>
      <c r="Q758" s="5">
        <f>C758-15018.5</f>
        <v>41011.641680000001</v>
      </c>
      <c r="U758" s="1">
        <f>G758</f>
        <v>-1.1943999998038635E-3</v>
      </c>
    </row>
    <row r="759" spans="1:21" x14ac:dyDescent="0.2">
      <c r="A759" s="59" t="s">
        <v>1189</v>
      </c>
      <c r="B759" s="61" t="s">
        <v>271</v>
      </c>
      <c r="C759" s="60">
        <v>56032.319799999997</v>
      </c>
      <c r="E759" s="1">
        <f>(C759-C$7)/C$8</f>
        <v>8176.9994358526646</v>
      </c>
      <c r="F759" s="1">
        <f>ROUND(2*E759,0)/2</f>
        <v>8177</v>
      </c>
      <c r="G759" s="1">
        <f>C759-(C$7+C$8*F759)</f>
        <v>-1.2287999998079613E-3</v>
      </c>
      <c r="O759" s="2">
        <f ca="1">+C$11+C$12*F759</f>
        <v>-1.2727150742183856E-3</v>
      </c>
      <c r="Q759" s="5">
        <f>C759-15018.5</f>
        <v>41013.819799999997</v>
      </c>
      <c r="U759" s="1">
        <f>G759</f>
        <v>-1.2287999998079613E-3</v>
      </c>
    </row>
    <row r="760" spans="1:21" x14ac:dyDescent="0.2">
      <c r="A760" s="59" t="s">
        <v>1189</v>
      </c>
      <c r="B760" s="61" t="s">
        <v>271</v>
      </c>
      <c r="C760" s="60">
        <v>56034.497929999998</v>
      </c>
      <c r="E760" s="1">
        <f>(C760-C$7)/C$8</f>
        <v>8177.9994246505212</v>
      </c>
      <c r="F760" s="1">
        <f>ROUND(2*E760,0)/2</f>
        <v>8178</v>
      </c>
      <c r="G760" s="1">
        <f>C760-(C$7+C$8*F760)</f>
        <v>-1.2531999964267015E-3</v>
      </c>
      <c r="O760" s="2">
        <f ca="1">+C$11+C$12*F760</f>
        <v>-1.2732110716423958E-3</v>
      </c>
      <c r="Q760" s="5">
        <f>C760-15018.5</f>
        <v>41015.997929999998</v>
      </c>
      <c r="U760" s="1">
        <f>G760</f>
        <v>-1.2531999964267015E-3</v>
      </c>
    </row>
    <row r="761" spans="1:21" x14ac:dyDescent="0.2">
      <c r="A761" s="59" t="s">
        <v>1189</v>
      </c>
      <c r="B761" s="61" t="s">
        <v>271</v>
      </c>
      <c r="C761" s="60">
        <v>56036.676200000002</v>
      </c>
      <c r="E761" s="1">
        <f>(C761-C$7)/C$8</f>
        <v>8178.9994777229767</v>
      </c>
      <c r="F761" s="1">
        <f>ROUND(2*E761,0)/2</f>
        <v>8179</v>
      </c>
      <c r="G761" s="1">
        <f>C761-(C$7+C$8*F761)</f>
        <v>-1.1375999965821393E-3</v>
      </c>
      <c r="O761" s="2">
        <f ca="1">+C$11+C$12*F761</f>
        <v>-1.273707069066406E-3</v>
      </c>
      <c r="Q761" s="5">
        <f>C761-15018.5</f>
        <v>41018.176200000002</v>
      </c>
      <c r="U761" s="1">
        <f>G761</f>
        <v>-1.1375999965821393E-3</v>
      </c>
    </row>
    <row r="762" spans="1:21" x14ac:dyDescent="0.2">
      <c r="A762" s="59" t="s">
        <v>1189</v>
      </c>
      <c r="B762" s="61" t="s">
        <v>271</v>
      </c>
      <c r="C762" s="60">
        <v>56038.854330000002</v>
      </c>
      <c r="E762" s="1">
        <f>(C762-C$7)/C$8</f>
        <v>8179.9994665208324</v>
      </c>
      <c r="F762" s="1">
        <f>ROUND(2*E762,0)/2</f>
        <v>8180</v>
      </c>
      <c r="G762" s="1">
        <f>C762-(C$7+C$8*F762)</f>
        <v>-1.1620000004768372E-3</v>
      </c>
      <c r="O762" s="2">
        <f ca="1">+C$11+C$12*F762</f>
        <v>-1.2742030664904171E-3</v>
      </c>
      <c r="Q762" s="5">
        <f>C762-15018.5</f>
        <v>41020.354330000002</v>
      </c>
      <c r="U762" s="1">
        <f>G762</f>
        <v>-1.1620000004768372E-3</v>
      </c>
    </row>
    <row r="763" spans="1:21" x14ac:dyDescent="0.2">
      <c r="A763" s="59" t="s">
        <v>1189</v>
      </c>
      <c r="B763" s="61" t="s">
        <v>271</v>
      </c>
      <c r="C763" s="60">
        <v>56041.032469999998</v>
      </c>
      <c r="E763" s="1">
        <f>(C763-C$7)/C$8</f>
        <v>8180.9994599097299</v>
      </c>
      <c r="F763" s="1">
        <f>ROUND(2*E763,0)/2</f>
        <v>8181</v>
      </c>
      <c r="G763" s="1">
        <f>C763-(C$7+C$8*F763)</f>
        <v>-1.1764000009861775E-3</v>
      </c>
      <c r="O763" s="2">
        <f ca="1">+C$11+C$12*F763</f>
        <v>-1.2746990639144274E-3</v>
      </c>
      <c r="Q763" s="5">
        <f>C763-15018.5</f>
        <v>41022.532469999998</v>
      </c>
      <c r="U763" s="1">
        <f>G763</f>
        <v>-1.1764000009861775E-3</v>
      </c>
    </row>
    <row r="764" spans="1:21" x14ac:dyDescent="0.2">
      <c r="A764" s="59" t="s">
        <v>1189</v>
      </c>
      <c r="B764" s="61" t="s">
        <v>271</v>
      </c>
      <c r="C764" s="60">
        <v>56043.210639999998</v>
      </c>
      <c r="E764" s="1">
        <f>(C764-C$7)/C$8</f>
        <v>8181.999467071756</v>
      </c>
      <c r="F764" s="1">
        <f>ROUND(2*E764,0)/2</f>
        <v>8182</v>
      </c>
      <c r="G764" s="1">
        <f>C764-(C$7+C$8*F764)</f>
        <v>-1.1607999986154027E-3</v>
      </c>
      <c r="O764" s="2">
        <f ca="1">+C$11+C$12*F764</f>
        <v>-1.2751950613384376E-3</v>
      </c>
      <c r="Q764" s="5">
        <f>C764-15018.5</f>
        <v>41024.710639999998</v>
      </c>
      <c r="U764" s="1">
        <f>G764</f>
        <v>-1.1607999986154027E-3</v>
      </c>
    </row>
    <row r="765" spans="1:21" x14ac:dyDescent="0.2">
      <c r="A765" s="59" t="s">
        <v>1189</v>
      </c>
      <c r="B765" s="61" t="s">
        <v>271</v>
      </c>
      <c r="C765" s="60">
        <v>56045.388800000001</v>
      </c>
      <c r="E765" s="1">
        <f>(C765-C$7)/C$8</f>
        <v>8182.9994696427411</v>
      </c>
      <c r="F765" s="1">
        <f>ROUND(2*E765,0)/2</f>
        <v>8183</v>
      </c>
      <c r="G765" s="1">
        <f>C765-(C$7+C$8*F765)</f>
        <v>-1.1551999923540279E-3</v>
      </c>
      <c r="O765" s="2">
        <f ca="1">+C$11+C$12*F765</f>
        <v>-1.2756910587624478E-3</v>
      </c>
      <c r="Q765" s="5">
        <f>C765-15018.5</f>
        <v>41026.888800000001</v>
      </c>
      <c r="U765" s="1">
        <f>G765</f>
        <v>-1.1551999923540279E-3</v>
      </c>
    </row>
    <row r="766" spans="1:21" x14ac:dyDescent="0.2">
      <c r="A766" s="59" t="s">
        <v>1189</v>
      </c>
      <c r="B766" s="61" t="s">
        <v>271</v>
      </c>
      <c r="C766" s="60">
        <v>56047.56695</v>
      </c>
      <c r="E766" s="1">
        <f>(C766-C$7)/C$8</f>
        <v>8183.9994676226825</v>
      </c>
      <c r="F766" s="1">
        <f>ROUND(2*E766,0)/2</f>
        <v>8184</v>
      </c>
      <c r="G766" s="1">
        <f>C766-(C$7+C$8*F766)</f>
        <v>-1.1595999967539683E-3</v>
      </c>
      <c r="O766" s="2">
        <f ca="1">+C$11+C$12*F766</f>
        <v>-1.2761870561864581E-3</v>
      </c>
      <c r="Q766" s="5">
        <f>C766-15018.5</f>
        <v>41029.06695</v>
      </c>
      <c r="U766" s="1">
        <f>G766</f>
        <v>-1.1595999967539683E-3</v>
      </c>
    </row>
    <row r="767" spans="1:21" x14ac:dyDescent="0.2">
      <c r="A767" s="59" t="s">
        <v>1189</v>
      </c>
      <c r="B767" s="61" t="s">
        <v>271</v>
      </c>
      <c r="C767" s="60">
        <v>56049.745089999997</v>
      </c>
      <c r="E767" s="1">
        <f>(C767-C$7)/C$8</f>
        <v>8184.9994610115791</v>
      </c>
      <c r="F767" s="1">
        <f>ROUND(2*E767,0)/2</f>
        <v>8185</v>
      </c>
      <c r="G767" s="1">
        <f>C767-(C$7+C$8*F767)</f>
        <v>-1.1740000045392662E-3</v>
      </c>
      <c r="O767" s="2">
        <f ca="1">+C$11+C$12*F767</f>
        <v>-1.2766830536104683E-3</v>
      </c>
      <c r="Q767" s="5">
        <f>C767-15018.5</f>
        <v>41031.245089999997</v>
      </c>
      <c r="U767" s="1">
        <f>G767</f>
        <v>-1.1740000045392662E-3</v>
      </c>
    </row>
    <row r="768" spans="1:21" x14ac:dyDescent="0.2">
      <c r="A768" s="59" t="s">
        <v>1189</v>
      </c>
      <c r="B768" s="61" t="s">
        <v>271</v>
      </c>
      <c r="C768" s="60">
        <v>56051.923219999997</v>
      </c>
      <c r="E768" s="1">
        <f>(C768-C$7)/C$8</f>
        <v>8185.9994498094347</v>
      </c>
      <c r="F768" s="1">
        <f>ROUND(2*E768,0)/2</f>
        <v>8186</v>
      </c>
      <c r="G768" s="1">
        <f>C768-(C$7+C$8*F768)</f>
        <v>-1.1984000011580065E-3</v>
      </c>
      <c r="O768" s="2">
        <f ca="1">+C$11+C$12*F768</f>
        <v>-1.2771790510344785E-3</v>
      </c>
      <c r="Q768" s="5">
        <f>C768-15018.5</f>
        <v>41033.423219999997</v>
      </c>
      <c r="U768" s="1">
        <f>G768</f>
        <v>-1.1984000011580065E-3</v>
      </c>
    </row>
    <row r="769" spans="1:21" x14ac:dyDescent="0.2">
      <c r="A769" s="59" t="s">
        <v>1189</v>
      </c>
      <c r="B769" s="61" t="s">
        <v>271</v>
      </c>
      <c r="C769" s="60">
        <v>56054.101360000001</v>
      </c>
      <c r="E769" s="1">
        <f>(C769-C$7)/C$8</f>
        <v>8186.999443198335</v>
      </c>
      <c r="F769" s="1">
        <f>ROUND(2*E769,0)/2</f>
        <v>8187</v>
      </c>
      <c r="G769" s="1">
        <f>C769-(C$7+C$8*F769)</f>
        <v>-1.2127999943913892E-3</v>
      </c>
      <c r="O769" s="2">
        <f ca="1">+C$11+C$12*F769</f>
        <v>-1.2776750484584888E-3</v>
      </c>
      <c r="Q769" s="5">
        <f>C769-15018.5</f>
        <v>41035.601360000001</v>
      </c>
      <c r="U769" s="1">
        <f>G769</f>
        <v>-1.2127999943913892E-3</v>
      </c>
    </row>
    <row r="770" spans="1:21" x14ac:dyDescent="0.2">
      <c r="A770" s="59" t="s">
        <v>1189</v>
      </c>
      <c r="B770" s="61" t="s">
        <v>271</v>
      </c>
      <c r="C770" s="60">
        <v>56056.27953</v>
      </c>
      <c r="E770" s="1">
        <f>(C770-C$7)/C$8</f>
        <v>8187.9994503603612</v>
      </c>
      <c r="F770" s="1">
        <f>ROUND(2*E770,0)/2</f>
        <v>8188</v>
      </c>
      <c r="G770" s="1">
        <f>C770-(C$7+C$8*F770)</f>
        <v>-1.1971999992965721E-3</v>
      </c>
      <c r="O770" s="2">
        <f ca="1">+C$11+C$12*F770</f>
        <v>-1.2781710458824999E-3</v>
      </c>
      <c r="Q770" s="5">
        <f>C770-15018.5</f>
        <v>41037.77953</v>
      </c>
      <c r="U770" s="1">
        <f>G770</f>
        <v>-1.1971999992965721E-3</v>
      </c>
    </row>
    <row r="771" spans="1:21" x14ac:dyDescent="0.2">
      <c r="A771" s="59" t="s">
        <v>1189</v>
      </c>
      <c r="B771" s="61" t="s">
        <v>271</v>
      </c>
      <c r="C771" s="60">
        <v>56058.45768</v>
      </c>
      <c r="E771" s="1">
        <f>(C771-C$7)/C$8</f>
        <v>8188.9994483403025</v>
      </c>
      <c r="F771" s="1">
        <f>ROUND(2*E771,0)/2</f>
        <v>8189</v>
      </c>
      <c r="G771" s="1">
        <f>C771-(C$7+C$8*F771)</f>
        <v>-1.2015999964205548E-3</v>
      </c>
      <c r="O771" s="2">
        <f ca="1">+C$11+C$12*F771</f>
        <v>-1.2786670433065101E-3</v>
      </c>
      <c r="Q771" s="5">
        <f>C771-15018.5</f>
        <v>41039.95768</v>
      </c>
      <c r="U771" s="1">
        <f>G771</f>
        <v>-1.2015999964205548E-3</v>
      </c>
    </row>
    <row r="772" spans="1:21" x14ac:dyDescent="0.2">
      <c r="A772" s="59" t="s">
        <v>1189</v>
      </c>
      <c r="B772" s="61" t="s">
        <v>271</v>
      </c>
      <c r="C772" s="60">
        <v>56060.635829999999</v>
      </c>
      <c r="E772" s="1">
        <f>(C772-C$7)/C$8</f>
        <v>8189.9994463202429</v>
      </c>
      <c r="F772" s="1">
        <f>ROUND(2*E772,0)/2</f>
        <v>8190</v>
      </c>
      <c r="G772" s="1">
        <f>C772-(C$7+C$8*F772)</f>
        <v>-1.2060000008204952E-3</v>
      </c>
      <c r="O772" s="2">
        <f ca="1">+C$11+C$12*F772</f>
        <v>-1.2791630407305203E-3</v>
      </c>
      <c r="Q772" s="5">
        <f>C772-15018.5</f>
        <v>41042.135829999999</v>
      </c>
      <c r="U772" s="1">
        <f>G772</f>
        <v>-1.2060000008204952E-3</v>
      </c>
    </row>
    <row r="773" spans="1:21" x14ac:dyDescent="0.2">
      <c r="A773" s="59" t="s">
        <v>1189</v>
      </c>
      <c r="B773" s="61" t="s">
        <v>271</v>
      </c>
      <c r="C773" s="60">
        <v>56062.814010000002</v>
      </c>
      <c r="E773" s="1">
        <f>(C773-C$7)/C$8</f>
        <v>8190.9994580733137</v>
      </c>
      <c r="F773" s="1">
        <f>ROUND(2*E773,0)/2</f>
        <v>8191</v>
      </c>
      <c r="G773" s="1">
        <f>C773-(C$7+C$8*F773)</f>
        <v>-1.1803999950643629E-3</v>
      </c>
      <c r="O773" s="2">
        <f ca="1">+C$11+C$12*F773</f>
        <v>-1.2796590381545306E-3</v>
      </c>
      <c r="Q773" s="5">
        <f>C773-15018.5</f>
        <v>41044.314010000002</v>
      </c>
      <c r="U773" s="1">
        <f>G773</f>
        <v>-1.1803999950643629E-3</v>
      </c>
    </row>
    <row r="774" spans="1:21" x14ac:dyDescent="0.2">
      <c r="A774" s="59" t="s">
        <v>1189</v>
      </c>
      <c r="B774" s="61" t="s">
        <v>271</v>
      </c>
      <c r="C774" s="60">
        <v>56064.992149999998</v>
      </c>
      <c r="E774" s="1">
        <f>(C774-C$7)/C$8</f>
        <v>8191.9994514622103</v>
      </c>
      <c r="F774" s="1">
        <f>ROUND(2*E774,0)/2</f>
        <v>8192</v>
      </c>
      <c r="G774" s="1">
        <f>C774-(C$7+C$8*F774)</f>
        <v>-1.1947999955737032E-3</v>
      </c>
      <c r="O774" s="2">
        <f ca="1">+C$11+C$12*F774</f>
        <v>-1.2801550355785408E-3</v>
      </c>
      <c r="Q774" s="5">
        <f>C774-15018.5</f>
        <v>41046.492149999998</v>
      </c>
      <c r="U774" s="1">
        <f>G774</f>
        <v>-1.1947999955737032E-3</v>
      </c>
    </row>
    <row r="775" spans="1:21" x14ac:dyDescent="0.2">
      <c r="A775" s="59" t="s">
        <v>1189</v>
      </c>
      <c r="B775" s="61" t="s">
        <v>271</v>
      </c>
      <c r="C775" s="60">
        <v>56067.170310000001</v>
      </c>
      <c r="E775" s="1">
        <f>(C775-C$7)/C$8</f>
        <v>8192.9994540331954</v>
      </c>
      <c r="F775" s="1">
        <f>ROUND(2*E775,0)/2</f>
        <v>8193</v>
      </c>
      <c r="G775" s="1">
        <f>C775-(C$7+C$8*F775)</f>
        <v>-1.189199996588286E-3</v>
      </c>
      <c r="O775" s="2">
        <f ca="1">+C$11+C$12*F775</f>
        <v>-1.2806510330025511E-3</v>
      </c>
      <c r="Q775" s="5">
        <f>C775-15018.5</f>
        <v>41048.670310000001</v>
      </c>
      <c r="U775" s="1">
        <f>G775</f>
        <v>-1.189199996588286E-3</v>
      </c>
    </row>
    <row r="776" spans="1:21" x14ac:dyDescent="0.2">
      <c r="A776" s="59" t="s">
        <v>1189</v>
      </c>
      <c r="B776" s="61" t="s">
        <v>271</v>
      </c>
      <c r="C776" s="60">
        <v>56069.348440000002</v>
      </c>
      <c r="E776" s="1">
        <f>(C776-C$7)/C$8</f>
        <v>8193.9994428310511</v>
      </c>
      <c r="F776" s="1">
        <f>ROUND(2*E776,0)/2</f>
        <v>8194</v>
      </c>
      <c r="G776" s="1">
        <f>C776-(C$7+C$8*F776)</f>
        <v>-1.2136000004829839E-3</v>
      </c>
      <c r="O776" s="2">
        <f ca="1">+C$11+C$12*F776</f>
        <v>-1.2811470304265613E-3</v>
      </c>
      <c r="Q776" s="5">
        <f>C776-15018.5</f>
        <v>41050.848440000002</v>
      </c>
      <c r="U776" s="1">
        <f>G776</f>
        <v>-1.2136000004829839E-3</v>
      </c>
    </row>
    <row r="777" spans="1:21" x14ac:dyDescent="0.2">
      <c r="A777" s="59" t="s">
        <v>1189</v>
      </c>
      <c r="B777" s="61" t="s">
        <v>271</v>
      </c>
      <c r="C777" s="60">
        <v>56071.52663</v>
      </c>
      <c r="E777" s="1">
        <f>(C777-C$7)/C$8</f>
        <v>8194.9994591751638</v>
      </c>
      <c r="F777" s="1">
        <f>ROUND(2*E777,0)/2</f>
        <v>8195</v>
      </c>
      <c r="G777" s="1">
        <f>C777-(C$7+C$8*F777)</f>
        <v>-1.1779999986174516E-3</v>
      </c>
      <c r="O777" s="2">
        <f ca="1">+C$11+C$12*F777</f>
        <v>-1.2816430278505715E-3</v>
      </c>
      <c r="Q777" s="5">
        <f>C777-15018.5</f>
        <v>41053.02663</v>
      </c>
      <c r="U777" s="1">
        <f>G777</f>
        <v>-1.1779999986174516E-3</v>
      </c>
    </row>
    <row r="778" spans="1:21" x14ac:dyDescent="0.2">
      <c r="A778" s="59" t="s">
        <v>1189</v>
      </c>
      <c r="B778" s="61" t="s">
        <v>271</v>
      </c>
      <c r="C778" s="60">
        <v>56073.704729999998</v>
      </c>
      <c r="E778" s="1">
        <f>(C778-C$7)/C$8</f>
        <v>8195.9994341998899</v>
      </c>
      <c r="F778" s="1">
        <f>ROUND(2*E778,0)/2</f>
        <v>8196</v>
      </c>
      <c r="G778" s="1">
        <f>C778-(C$7+C$8*F778)</f>
        <v>-1.232399998116307E-3</v>
      </c>
      <c r="O778" s="2">
        <f ca="1">+C$11+C$12*F778</f>
        <v>-1.2821390252745818E-3</v>
      </c>
      <c r="Q778" s="5">
        <f>C778-15018.5</f>
        <v>41055.204729999998</v>
      </c>
      <c r="U778" s="1">
        <f>G778</f>
        <v>-1.232399998116307E-3</v>
      </c>
    </row>
    <row r="779" spans="1:21" x14ac:dyDescent="0.2">
      <c r="A779" s="59" t="s">
        <v>1189</v>
      </c>
      <c r="B779" s="61" t="s">
        <v>271</v>
      </c>
      <c r="C779" s="60">
        <v>56075.883090000003</v>
      </c>
      <c r="E779" s="1">
        <f>(C779-C$7)/C$8</f>
        <v>8196.9995285917321</v>
      </c>
      <c r="F779" s="1">
        <f>ROUND(2*E779,0)/2</f>
        <v>8197</v>
      </c>
      <c r="G779" s="1">
        <f>C779-(C$7+C$8*F779)</f>
        <v>-1.0267999896313995E-3</v>
      </c>
      <c r="O779" s="2">
        <f ca="1">+C$11+C$12*F779</f>
        <v>-1.2826350226985929E-3</v>
      </c>
      <c r="Q779" s="5">
        <f>C779-15018.5</f>
        <v>41057.383090000003</v>
      </c>
      <c r="U779" s="1">
        <f>G779</f>
        <v>-1.0267999896313995E-3</v>
      </c>
    </row>
    <row r="780" spans="1:21" x14ac:dyDescent="0.2">
      <c r="A780" s="59" t="s">
        <v>1189</v>
      </c>
      <c r="B780" s="61" t="s">
        <v>271</v>
      </c>
      <c r="C780" s="60">
        <v>56080.239229999999</v>
      </c>
      <c r="E780" s="1">
        <f>(C780-C$7)/C$8</f>
        <v>8198.9994510949273</v>
      </c>
      <c r="F780" s="1">
        <f>ROUND(2*E780,0)/2</f>
        <v>8199</v>
      </c>
      <c r="G780" s="1">
        <f>C780-(C$7+C$8*F780)</f>
        <v>-1.1956000016652979E-3</v>
      </c>
      <c r="O780" s="2">
        <f ca="1">+C$11+C$12*F780</f>
        <v>-1.2836270175466133E-3</v>
      </c>
      <c r="Q780" s="5">
        <f>C780-15018.5</f>
        <v>41061.739229999999</v>
      </c>
      <c r="U780" s="1">
        <f>G780</f>
        <v>-1.1956000016652979E-3</v>
      </c>
    </row>
    <row r="781" spans="1:21" x14ac:dyDescent="0.2">
      <c r="A781" s="59" t="s">
        <v>1189</v>
      </c>
      <c r="B781" s="61" t="s">
        <v>271</v>
      </c>
      <c r="C781" s="60">
        <v>56082.417390000002</v>
      </c>
      <c r="E781" s="1">
        <f>(C781-C$7)/C$8</f>
        <v>8199.9994536659124</v>
      </c>
      <c r="F781" s="1">
        <f>ROUND(2*E781,0)/2</f>
        <v>8200</v>
      </c>
      <c r="G781" s="1">
        <f>C781-(C$7+C$8*F781)</f>
        <v>-1.1899999954039231E-3</v>
      </c>
      <c r="O781" s="2">
        <f ca="1">+C$11+C$12*F781</f>
        <v>-1.2841230149706236E-3</v>
      </c>
      <c r="Q781" s="5">
        <f>C781-15018.5</f>
        <v>41063.917390000002</v>
      </c>
      <c r="U781" s="1">
        <f>G781</f>
        <v>-1.1899999954039231E-3</v>
      </c>
    </row>
    <row r="782" spans="1:21" x14ac:dyDescent="0.2">
      <c r="A782" s="59" t="s">
        <v>1189</v>
      </c>
      <c r="B782" s="61" t="s">
        <v>271</v>
      </c>
      <c r="C782" s="60">
        <v>56084.595580000001</v>
      </c>
      <c r="E782" s="1">
        <f>(C782-C$7)/C$8</f>
        <v>8200.9994700100251</v>
      </c>
      <c r="F782" s="1">
        <f>ROUND(2*E782,0)/2</f>
        <v>8201</v>
      </c>
      <c r="G782" s="1">
        <f>C782-(C$7+C$8*F782)</f>
        <v>-1.1543999935383908E-3</v>
      </c>
      <c r="O782" s="2">
        <f ca="1">+C$11+C$12*F782</f>
        <v>-1.2846190123946338E-3</v>
      </c>
      <c r="Q782" s="5">
        <f>C782-15018.5</f>
        <v>41066.095580000001</v>
      </c>
      <c r="U782" s="1">
        <f>G782</f>
        <v>-1.1543999935383908E-3</v>
      </c>
    </row>
    <row r="783" spans="1:21" x14ac:dyDescent="0.2">
      <c r="A783" s="59" t="s">
        <v>1189</v>
      </c>
      <c r="B783" s="61" t="s">
        <v>271</v>
      </c>
      <c r="C783" s="60">
        <v>56086.77377</v>
      </c>
      <c r="E783" s="1">
        <f>(C783-C$7)/C$8</f>
        <v>8201.999486354136</v>
      </c>
      <c r="F783" s="1">
        <f>ROUND(2*E783,0)/2</f>
        <v>8202</v>
      </c>
      <c r="G783" s="1">
        <f>C783-(C$7+C$8*F783)</f>
        <v>-1.1187999989488162E-3</v>
      </c>
      <c r="O783" s="2">
        <f ca="1">+C$11+C$12*F783</f>
        <v>-1.285115009818644E-3</v>
      </c>
      <c r="Q783" s="5">
        <f>C783-15018.5</f>
        <v>41068.27377</v>
      </c>
      <c r="U783" s="1">
        <f>G783</f>
        <v>-1.1187999989488162E-3</v>
      </c>
    </row>
    <row r="784" spans="1:21" x14ac:dyDescent="0.2">
      <c r="A784" s="59" t="s">
        <v>1189</v>
      </c>
      <c r="B784" s="61" t="s">
        <v>271</v>
      </c>
      <c r="C784" s="60">
        <v>56088.951869999997</v>
      </c>
      <c r="E784" s="1">
        <f>(C784-C$7)/C$8</f>
        <v>8202.9994613788622</v>
      </c>
      <c r="F784" s="1">
        <f>ROUND(2*E784,0)/2</f>
        <v>8203</v>
      </c>
      <c r="G784" s="1">
        <f>C784-(C$7+C$8*F784)</f>
        <v>-1.1732000057236291E-3</v>
      </c>
      <c r="O784" s="2">
        <f ca="1">+C$11+C$12*F784</f>
        <v>-1.2856110072426543E-3</v>
      </c>
      <c r="Q784" s="5">
        <f>C784-15018.5</f>
        <v>41070.451869999997</v>
      </c>
      <c r="U784" s="1">
        <f>G784</f>
        <v>-1.1732000057236291E-3</v>
      </c>
    </row>
    <row r="785" spans="1:21" x14ac:dyDescent="0.2">
      <c r="A785" s="59" t="s">
        <v>1189</v>
      </c>
      <c r="B785" s="61" t="s">
        <v>271</v>
      </c>
      <c r="C785" s="60">
        <v>56091.13003</v>
      </c>
      <c r="E785" s="1">
        <f>(C785-C$7)/C$8</f>
        <v>8203.9994639498473</v>
      </c>
      <c r="F785" s="1">
        <f>ROUND(2*E785,0)/2</f>
        <v>8204</v>
      </c>
      <c r="G785" s="1">
        <f>C785-(C$7+C$8*F785)</f>
        <v>-1.1675999994622543E-3</v>
      </c>
      <c r="O785" s="2">
        <f ca="1">+C$11+C$12*F785</f>
        <v>-1.2861070046666645E-3</v>
      </c>
      <c r="Q785" s="5">
        <f>C785-15018.5</f>
        <v>41072.63003</v>
      </c>
      <c r="U785" s="1">
        <f>G785</f>
        <v>-1.1675999994622543E-3</v>
      </c>
    </row>
    <row r="786" spans="1:21" x14ac:dyDescent="0.2">
      <c r="A786" s="59" t="s">
        <v>1189</v>
      </c>
      <c r="B786" s="61" t="s">
        <v>271</v>
      </c>
      <c r="C786" s="60">
        <v>56093.308190000003</v>
      </c>
      <c r="E786" s="1">
        <f>(C786-C$7)/C$8</f>
        <v>8204.9994665208342</v>
      </c>
      <c r="F786" s="1">
        <f>ROUND(2*E786,0)/2</f>
        <v>8205</v>
      </c>
      <c r="G786" s="1">
        <f>C786-(C$7+C$8*F786)</f>
        <v>-1.1619999932008795E-3</v>
      </c>
      <c r="O786" s="2">
        <f ca="1">+C$11+C$12*F786</f>
        <v>-1.2866030020906756E-3</v>
      </c>
      <c r="Q786" s="5">
        <f>C786-15018.5</f>
        <v>41074.808190000003</v>
      </c>
      <c r="U786" s="1">
        <f>G786</f>
        <v>-1.1619999932008795E-3</v>
      </c>
    </row>
    <row r="787" spans="1:21" x14ac:dyDescent="0.2">
      <c r="A787" s="59" t="s">
        <v>1189</v>
      </c>
      <c r="B787" s="61" t="s">
        <v>271</v>
      </c>
      <c r="C787" s="60">
        <v>56095.486290000001</v>
      </c>
      <c r="E787" s="1">
        <f>(C787-C$7)/C$8</f>
        <v>8205.9994415455603</v>
      </c>
      <c r="F787" s="1">
        <f>ROUND(2*E787,0)/2</f>
        <v>8206</v>
      </c>
      <c r="G787" s="1">
        <f>C787-(C$7+C$8*F787)</f>
        <v>-1.2163999926997349E-3</v>
      </c>
      <c r="O787" s="2">
        <f ca="1">+C$11+C$12*F787</f>
        <v>-1.2870989995146858E-3</v>
      </c>
      <c r="Q787" s="5">
        <f>C787-15018.5</f>
        <v>41076.986290000001</v>
      </c>
      <c r="U787" s="1">
        <f>G787</f>
        <v>-1.2163999926997349E-3</v>
      </c>
    </row>
    <row r="788" spans="1:21" x14ac:dyDescent="0.2">
      <c r="A788" s="59" t="s">
        <v>1189</v>
      </c>
      <c r="B788" s="61" t="s">
        <v>271</v>
      </c>
      <c r="C788" s="60">
        <v>56097.664429999997</v>
      </c>
      <c r="E788" s="1">
        <f>(C788-C$7)/C$8</f>
        <v>8206.9994349344561</v>
      </c>
      <c r="F788" s="1">
        <f>ROUND(2*E788,0)/2</f>
        <v>8207</v>
      </c>
      <c r="G788" s="1">
        <f>C788-(C$7+C$8*F788)</f>
        <v>-1.2308000004850328E-3</v>
      </c>
      <c r="O788" s="2">
        <f ca="1">+C$11+C$12*F788</f>
        <v>-1.2875949969386961E-3</v>
      </c>
      <c r="Q788" s="5">
        <f>C788-15018.5</f>
        <v>41079.164429999997</v>
      </c>
      <c r="U788" s="1">
        <f>G788</f>
        <v>-1.2308000004850328E-3</v>
      </c>
    </row>
    <row r="789" spans="1:21" x14ac:dyDescent="0.2">
      <c r="A789" s="59" t="s">
        <v>1189</v>
      </c>
      <c r="B789" s="61" t="s">
        <v>271</v>
      </c>
      <c r="C789" s="60">
        <v>56099.842559999997</v>
      </c>
      <c r="E789" s="1">
        <f>(C789-C$7)/C$8</f>
        <v>8207.9994237323117</v>
      </c>
      <c r="F789" s="1">
        <f>ROUND(2*E789,0)/2</f>
        <v>8208</v>
      </c>
      <c r="G789" s="1">
        <f>C789-(C$7+C$8*F789)</f>
        <v>-1.2552000043797307E-3</v>
      </c>
      <c r="O789" s="2">
        <f ca="1">+C$11+C$12*F789</f>
        <v>-1.2880909943627063E-3</v>
      </c>
      <c r="Q789" s="5">
        <f>C789-15018.5</f>
        <v>41081.342559999997</v>
      </c>
      <c r="U789" s="1">
        <f>G789</f>
        <v>-1.2552000043797307E-3</v>
      </c>
    </row>
    <row r="790" spans="1:21" x14ac:dyDescent="0.2">
      <c r="A790" s="59" t="s">
        <v>1189</v>
      </c>
      <c r="B790" s="61" t="s">
        <v>271</v>
      </c>
      <c r="C790" s="60">
        <v>56102.020709999997</v>
      </c>
      <c r="E790" s="1">
        <f>(C790-C$7)/C$8</f>
        <v>8208.999421712253</v>
      </c>
      <c r="F790" s="1">
        <f>ROUND(2*E790,0)/2</f>
        <v>8209</v>
      </c>
      <c r="G790" s="1">
        <f>C790-(C$7+C$8*F790)</f>
        <v>-1.2596000015037134E-3</v>
      </c>
      <c r="O790" s="2">
        <f ca="1">+C$11+C$12*F790</f>
        <v>-1.2885869917867165E-3</v>
      </c>
      <c r="Q790" s="5">
        <f>C790-15018.5</f>
        <v>41083.520709999997</v>
      </c>
      <c r="U790" s="1">
        <f>G790</f>
        <v>-1.2596000015037134E-3</v>
      </c>
    </row>
    <row r="791" spans="1:21" x14ac:dyDescent="0.2">
      <c r="A791" s="59" t="s">
        <v>1189</v>
      </c>
      <c r="B791" s="61" t="s">
        <v>271</v>
      </c>
      <c r="C791" s="60">
        <v>56104.198850000001</v>
      </c>
      <c r="E791" s="1">
        <f>(C791-C$7)/C$8</f>
        <v>8209.9994151011524</v>
      </c>
      <c r="F791" s="1">
        <f>ROUND(2*E791,0)/2</f>
        <v>8210</v>
      </c>
      <c r="G791" s="1">
        <f>C791-(C$7+C$8*F791)</f>
        <v>-1.2739999947370961E-3</v>
      </c>
      <c r="O791" s="2">
        <f ca="1">+C$11+C$12*F791</f>
        <v>-1.2890829892107268E-3</v>
      </c>
      <c r="Q791" s="5">
        <f>C791-15018.5</f>
        <v>41085.698850000001</v>
      </c>
      <c r="U791" s="1">
        <f>G791</f>
        <v>-1.2739999947370961E-3</v>
      </c>
    </row>
    <row r="792" spans="1:21" x14ac:dyDescent="0.2">
      <c r="A792" s="59" t="s">
        <v>1189</v>
      </c>
      <c r="B792" s="61" t="s">
        <v>271</v>
      </c>
      <c r="C792" s="60">
        <v>56108.555200000003</v>
      </c>
      <c r="E792" s="1">
        <f>(C792-C$7)/C$8</f>
        <v>8211.9994340162502</v>
      </c>
      <c r="F792" s="1">
        <f>ROUND(2*E792,0)/2</f>
        <v>8212</v>
      </c>
      <c r="G792" s="1">
        <f>C792-(C$7+C$8*F792)</f>
        <v>-1.2327999938861467E-3</v>
      </c>
      <c r="O792" s="2">
        <f ca="1">+C$11+C$12*F792</f>
        <v>-1.2900749840587472E-3</v>
      </c>
      <c r="Q792" s="5">
        <f>C792-15018.5</f>
        <v>41090.055200000003</v>
      </c>
      <c r="U792" s="1">
        <f>G792</f>
        <v>-1.2327999938861467E-3</v>
      </c>
    </row>
    <row r="793" spans="1:21" x14ac:dyDescent="0.2">
      <c r="A793" s="59" t="s">
        <v>1189</v>
      </c>
      <c r="B793" s="61" t="s">
        <v>271</v>
      </c>
      <c r="C793" s="60">
        <v>56110.733370000002</v>
      </c>
      <c r="E793" s="1">
        <f>(C793-C$7)/C$8</f>
        <v>8212.9994411782773</v>
      </c>
      <c r="F793" s="1">
        <f>ROUND(2*E793,0)/2</f>
        <v>8213</v>
      </c>
      <c r="G793" s="1">
        <f>C793-(C$7+C$8*F793)</f>
        <v>-1.2171999987913296E-3</v>
      </c>
      <c r="O793" s="2">
        <f ca="1">+C$11+C$12*F793</f>
        <v>-1.2905709814827583E-3</v>
      </c>
      <c r="Q793" s="5">
        <f>C793-15018.5</f>
        <v>41092.233370000002</v>
      </c>
      <c r="U793" s="1">
        <f>G793</f>
        <v>-1.2171999987913296E-3</v>
      </c>
    </row>
    <row r="794" spans="1:21" x14ac:dyDescent="0.2">
      <c r="A794" s="59" t="s">
        <v>1189</v>
      </c>
      <c r="B794" s="61" t="s">
        <v>271</v>
      </c>
      <c r="C794" s="60">
        <v>56112.911540000001</v>
      </c>
      <c r="E794" s="1">
        <f>(C794-C$7)/C$8</f>
        <v>8213.9994483403025</v>
      </c>
      <c r="F794" s="1">
        <f>ROUND(2*E794,0)/2</f>
        <v>8214</v>
      </c>
      <c r="G794" s="1">
        <f>C794-(C$7+C$8*F794)</f>
        <v>-1.2015999964205548E-3</v>
      </c>
      <c r="O794" s="2">
        <f ca="1">+C$11+C$12*F794</f>
        <v>-1.2910669789067686E-3</v>
      </c>
      <c r="Q794" s="5">
        <f>C794-15018.5</f>
        <v>41094.411540000001</v>
      </c>
      <c r="U794" s="1">
        <f>G794</f>
        <v>-1.2015999964205548E-3</v>
      </c>
    </row>
    <row r="795" spans="1:21" x14ac:dyDescent="0.2">
      <c r="A795" s="59" t="s">
        <v>1189</v>
      </c>
      <c r="B795" s="61" t="s">
        <v>271</v>
      </c>
      <c r="C795" s="60">
        <v>56115.089690000001</v>
      </c>
      <c r="E795" s="1">
        <f>(C795-C$7)/C$8</f>
        <v>8214.9994463202438</v>
      </c>
      <c r="F795" s="1">
        <f>ROUND(2*E795,0)/2</f>
        <v>8215</v>
      </c>
      <c r="G795" s="1">
        <f>C795-(C$7+C$8*F795)</f>
        <v>-1.2059999935445376E-3</v>
      </c>
      <c r="O795" s="2">
        <f ca="1">+C$11+C$12*F795</f>
        <v>-1.2915629763307788E-3</v>
      </c>
      <c r="Q795" s="5">
        <f>C795-15018.5</f>
        <v>41096.589690000001</v>
      </c>
      <c r="U795" s="1">
        <f>G795</f>
        <v>-1.2059999935445376E-3</v>
      </c>
    </row>
    <row r="796" spans="1:21" x14ac:dyDescent="0.2">
      <c r="A796" s="59" t="s">
        <v>1189</v>
      </c>
      <c r="B796" s="61" t="s">
        <v>271</v>
      </c>
      <c r="C796" s="60">
        <v>56117.267879999999</v>
      </c>
      <c r="E796" s="1">
        <f>(C796-C$7)/C$8</f>
        <v>8215.9994626643565</v>
      </c>
      <c r="F796" s="1">
        <f>ROUND(2*E796,0)/2</f>
        <v>8216</v>
      </c>
      <c r="G796" s="1">
        <f>C796-(C$7+C$8*F796)</f>
        <v>-1.1703999989549629E-3</v>
      </c>
      <c r="O796" s="2">
        <f ca="1">+C$11+C$12*F796</f>
        <v>-1.2920589737547891E-3</v>
      </c>
      <c r="Q796" s="5">
        <f>C796-15018.5</f>
        <v>41098.767879999999</v>
      </c>
      <c r="U796" s="1">
        <f>G796</f>
        <v>-1.1703999989549629E-3</v>
      </c>
    </row>
    <row r="797" spans="1:21" x14ac:dyDescent="0.2">
      <c r="A797" s="59" t="s">
        <v>1189</v>
      </c>
      <c r="B797" s="61" t="s">
        <v>271</v>
      </c>
      <c r="C797" s="60">
        <v>56119.446060000002</v>
      </c>
      <c r="E797" s="1">
        <f>(C797-C$7)/C$8</f>
        <v>8216.9994744174255</v>
      </c>
      <c r="F797" s="1">
        <f>ROUND(2*E797,0)/2</f>
        <v>8217</v>
      </c>
      <c r="G797" s="1">
        <f>C797-(C$7+C$8*F797)</f>
        <v>-1.1448000004747882E-3</v>
      </c>
      <c r="O797" s="2">
        <f ca="1">+C$11+C$12*F797</f>
        <v>-1.2925549711787993E-3</v>
      </c>
      <c r="Q797" s="5">
        <f>C797-15018.5</f>
        <v>41100.946060000002</v>
      </c>
      <c r="U797" s="1">
        <f>G797</f>
        <v>-1.1448000004747882E-3</v>
      </c>
    </row>
    <row r="798" spans="1:21" x14ac:dyDescent="0.2">
      <c r="A798" s="59" t="s">
        <v>1189</v>
      </c>
      <c r="B798" s="61" t="s">
        <v>271</v>
      </c>
      <c r="C798" s="60">
        <v>56121.624210000002</v>
      </c>
      <c r="E798" s="1">
        <f>(C798-C$7)/C$8</f>
        <v>8217.9994723973668</v>
      </c>
      <c r="F798" s="1">
        <f>ROUND(2*E798,0)/2</f>
        <v>8218</v>
      </c>
      <c r="G798" s="1">
        <f>C798-(C$7+C$8*F798)</f>
        <v>-1.149199997598771E-3</v>
      </c>
      <c r="O798" s="2">
        <f ca="1">+C$11+C$12*F798</f>
        <v>-1.2930509686028095E-3</v>
      </c>
      <c r="Q798" s="5">
        <f>C798-15018.5</f>
        <v>41103.124210000002</v>
      </c>
      <c r="U798" s="1">
        <f>G798</f>
        <v>-1.149199997598771E-3</v>
      </c>
    </row>
    <row r="799" spans="1:21" x14ac:dyDescent="0.2">
      <c r="A799" s="59" t="s">
        <v>1189</v>
      </c>
      <c r="B799" s="61" t="s">
        <v>271</v>
      </c>
      <c r="C799" s="60">
        <v>56130.33683</v>
      </c>
      <c r="E799" s="1">
        <f>(C799-C$7)/C$8</f>
        <v>8221.999473499216</v>
      </c>
      <c r="F799" s="1">
        <f>ROUND(2*E799,0)/2</f>
        <v>8222</v>
      </c>
      <c r="G799" s="1">
        <f>C799-(C$7+C$8*F799)</f>
        <v>-1.1468000011518598E-3</v>
      </c>
      <c r="O799" s="2">
        <f ca="1">+C$11+C$12*F799</f>
        <v>-1.2950349582988513E-3</v>
      </c>
      <c r="Q799" s="5">
        <f>C799-15018.5</f>
        <v>41111.83683</v>
      </c>
      <c r="U799" s="1">
        <f>G799</f>
        <v>-1.1468000011518598E-3</v>
      </c>
    </row>
    <row r="800" spans="1:21" x14ac:dyDescent="0.2">
      <c r="A800" s="59" t="s">
        <v>1189</v>
      </c>
      <c r="B800" s="61" t="s">
        <v>271</v>
      </c>
      <c r="C800" s="60">
        <v>56132.514949999997</v>
      </c>
      <c r="E800" s="1">
        <f>(C800-C$7)/C$8</f>
        <v>8222.9994577060279</v>
      </c>
      <c r="F800" s="1">
        <f>ROUND(2*E800,0)/2</f>
        <v>8223</v>
      </c>
      <c r="G800" s="1">
        <f>C800-(C$7+C$8*F800)</f>
        <v>-1.1812000011559576E-3</v>
      </c>
      <c r="O800" s="2">
        <f ca="1">+C$11+C$12*F800</f>
        <v>-1.2955309557228616E-3</v>
      </c>
      <c r="Q800" s="5">
        <f>C800-15018.5</f>
        <v>41114.014949999997</v>
      </c>
      <c r="U800" s="1">
        <f>G800</f>
        <v>-1.1812000011559576E-3</v>
      </c>
    </row>
    <row r="801" spans="1:21" x14ac:dyDescent="0.2">
      <c r="A801" s="59" t="s">
        <v>1189</v>
      </c>
      <c r="B801" s="61" t="s">
        <v>271</v>
      </c>
      <c r="C801" s="60">
        <v>56134.693140000003</v>
      </c>
      <c r="E801" s="1">
        <f>(C801-C$7)/C$8</f>
        <v>8223.9994740501443</v>
      </c>
      <c r="F801" s="1">
        <f>ROUND(2*E801,0)/2</f>
        <v>8224</v>
      </c>
      <c r="G801" s="1">
        <f>C801-(C$7+C$8*F801)</f>
        <v>-1.1455999920144677E-3</v>
      </c>
      <c r="O801" s="2">
        <f ca="1">+C$11+C$12*F801</f>
        <v>-1.2960269531468718E-3</v>
      </c>
      <c r="Q801" s="5">
        <f>C801-15018.5</f>
        <v>41116.193140000003</v>
      </c>
      <c r="U801" s="1">
        <f>G801</f>
        <v>-1.1455999920144677E-3</v>
      </c>
    </row>
    <row r="802" spans="1:21" x14ac:dyDescent="0.2">
      <c r="A802" s="59" t="s">
        <v>1189</v>
      </c>
      <c r="B802" s="61" t="s">
        <v>271</v>
      </c>
      <c r="C802" s="60">
        <v>56136.87126</v>
      </c>
      <c r="E802" s="1">
        <f>(C802-C$7)/C$8</f>
        <v>8224.9994582569543</v>
      </c>
      <c r="F802" s="1">
        <f>ROUND(2*E802,0)/2</f>
        <v>8225</v>
      </c>
      <c r="G802" s="1">
        <f>C802-(C$7+C$8*F802)</f>
        <v>-1.1799999992945231E-3</v>
      </c>
      <c r="O802" s="2">
        <f ca="1">+C$11+C$12*F802</f>
        <v>-1.296522950570882E-3</v>
      </c>
      <c r="Q802" s="5">
        <f>C802-15018.5</f>
        <v>41118.37126</v>
      </c>
      <c r="U802" s="1">
        <f>G802</f>
        <v>-1.1799999992945231E-3</v>
      </c>
    </row>
    <row r="803" spans="1:21" x14ac:dyDescent="0.2">
      <c r="A803" s="59" t="s">
        <v>1189</v>
      </c>
      <c r="B803" s="61" t="s">
        <v>271</v>
      </c>
      <c r="C803" s="60">
        <v>56141.22754</v>
      </c>
      <c r="E803" s="1">
        <f>(C803-C$7)/C$8</f>
        <v>8226.9994450347513</v>
      </c>
      <c r="F803" s="1">
        <f>ROUND(2*E803,0)/2</f>
        <v>8227</v>
      </c>
      <c r="G803" s="1">
        <f>C803-(C$7+C$8*F803)</f>
        <v>-1.2088000003132038E-3</v>
      </c>
      <c r="O803" s="2">
        <f ca="1">+C$11+C$12*F803</f>
        <v>-1.2975149454189025E-3</v>
      </c>
      <c r="Q803" s="5">
        <f>C803-15018.5</f>
        <v>41122.72754</v>
      </c>
      <c r="U803" s="1">
        <f>G803</f>
        <v>-1.2088000003132038E-3</v>
      </c>
    </row>
    <row r="804" spans="1:21" x14ac:dyDescent="0.2">
      <c r="A804" s="59" t="s">
        <v>1189</v>
      </c>
      <c r="B804" s="61" t="s">
        <v>271</v>
      </c>
      <c r="C804" s="60">
        <v>56143.405639999997</v>
      </c>
      <c r="E804" s="1">
        <f>(C804-C$7)/C$8</f>
        <v>8227.9994200594774</v>
      </c>
      <c r="F804" s="1">
        <f>ROUND(2*E804,0)/2</f>
        <v>8228</v>
      </c>
      <c r="G804" s="1">
        <f>C804-(C$7+C$8*F804)</f>
        <v>-1.2631999998120591E-3</v>
      </c>
      <c r="O804" s="2">
        <f ca="1">+C$11+C$12*F804</f>
        <v>-1.2980109428429127E-3</v>
      </c>
      <c r="Q804" s="5">
        <f>C804-15018.5</f>
        <v>41124.905639999997</v>
      </c>
      <c r="U804" s="1">
        <f>G804</f>
        <v>-1.2631999998120591E-3</v>
      </c>
    </row>
    <row r="805" spans="1:21" x14ac:dyDescent="0.2">
      <c r="A805" s="59" t="s">
        <v>1189</v>
      </c>
      <c r="B805" s="61" t="s">
        <v>271</v>
      </c>
      <c r="C805" s="60">
        <v>56145.583830000003</v>
      </c>
      <c r="E805" s="1">
        <f>(C805-C$7)/C$8</f>
        <v>8228.999436403592</v>
      </c>
      <c r="F805" s="1">
        <f>ROUND(2*E805,0)/2</f>
        <v>8229</v>
      </c>
      <c r="G805" s="1">
        <f>C805-(C$7+C$8*F805)</f>
        <v>-1.2275999906705692E-3</v>
      </c>
      <c r="O805" s="2">
        <f ca="1">+C$11+C$12*F805</f>
        <v>-1.2985069402669238E-3</v>
      </c>
      <c r="Q805" s="5">
        <f>C805-15018.5</f>
        <v>41127.083830000003</v>
      </c>
      <c r="U805" s="1">
        <f>G805</f>
        <v>-1.2275999906705692E-3</v>
      </c>
    </row>
    <row r="806" spans="1:21" x14ac:dyDescent="0.2">
      <c r="A806" s="59" t="s">
        <v>1189</v>
      </c>
      <c r="B806" s="61" t="s">
        <v>271</v>
      </c>
      <c r="C806" s="60">
        <v>56147.761939999997</v>
      </c>
      <c r="E806" s="1">
        <f>(C806-C$7)/C$8</f>
        <v>8229.9994160193601</v>
      </c>
      <c r="F806" s="1">
        <f>ROUND(2*E806,0)/2</f>
        <v>8230</v>
      </c>
      <c r="G806" s="1">
        <f>C806-(C$7+C$8*F806)</f>
        <v>-1.2720000013359822E-3</v>
      </c>
      <c r="O806" s="2">
        <f ca="1">+C$11+C$12*F806</f>
        <v>-1.2990029376909341E-3</v>
      </c>
      <c r="Q806" s="5">
        <f>C806-15018.5</f>
        <v>41129.261939999997</v>
      </c>
      <c r="U806" s="1">
        <f>G806</f>
        <v>-1.2720000013359822E-3</v>
      </c>
    </row>
    <row r="807" spans="1:21" x14ac:dyDescent="0.2">
      <c r="A807" s="59" t="s">
        <v>1189</v>
      </c>
      <c r="B807" s="61" t="s">
        <v>271</v>
      </c>
      <c r="C807" s="60">
        <v>56149.940150000002</v>
      </c>
      <c r="E807" s="1">
        <f>(C807-C$7)/C$8</f>
        <v>8230.9994415455603</v>
      </c>
      <c r="F807" s="1">
        <f>ROUND(2*E807,0)/2</f>
        <v>8231</v>
      </c>
      <c r="G807" s="1">
        <f>C807-(C$7+C$8*F807)</f>
        <v>-1.2163999999756925E-3</v>
      </c>
      <c r="O807" s="2">
        <f ca="1">+C$11+C$12*F807</f>
        <v>-1.2994989351149443E-3</v>
      </c>
      <c r="Q807" s="5">
        <f>C807-15018.5</f>
        <v>41131.440150000002</v>
      </c>
      <c r="U807" s="1">
        <f>G807</f>
        <v>-1.2163999999756925E-3</v>
      </c>
    </row>
    <row r="808" spans="1:21" x14ac:dyDescent="0.2">
      <c r="A808" s="59" t="s">
        <v>1189</v>
      </c>
      <c r="B808" s="61" t="s">
        <v>271</v>
      </c>
      <c r="C808" s="60">
        <v>56152.118309999998</v>
      </c>
      <c r="E808" s="1">
        <f>(C808-C$7)/C$8</f>
        <v>8231.9994441165418</v>
      </c>
      <c r="F808" s="1">
        <f>ROUND(2*E808,0)/2</f>
        <v>8232</v>
      </c>
      <c r="G808" s="1">
        <f>C808-(C$7+C$8*F808)</f>
        <v>-1.2108000009902753E-3</v>
      </c>
      <c r="O808" s="2">
        <f ca="1">+C$11+C$12*F808</f>
        <v>-1.2999949325389545E-3</v>
      </c>
      <c r="Q808" s="5">
        <f>C808-15018.5</f>
        <v>41133.618309999998</v>
      </c>
      <c r="U808" s="1">
        <f>G808</f>
        <v>-1.2108000009902753E-3</v>
      </c>
    </row>
    <row r="809" spans="1:21" x14ac:dyDescent="0.2">
      <c r="A809" s="59" t="s">
        <v>1189</v>
      </c>
      <c r="B809" s="61" t="s">
        <v>271</v>
      </c>
      <c r="C809" s="60">
        <v>56154.296439999998</v>
      </c>
      <c r="E809" s="1">
        <f>(C809-C$7)/C$8</f>
        <v>8232.9994329143974</v>
      </c>
      <c r="F809" s="1">
        <f>ROUND(2*E809,0)/2</f>
        <v>8233</v>
      </c>
      <c r="G809" s="1">
        <f>C809-(C$7+C$8*F809)</f>
        <v>-1.2351999976090156E-3</v>
      </c>
      <c r="O809" s="2">
        <f ca="1">+C$11+C$12*F809</f>
        <v>-1.3004909299629648E-3</v>
      </c>
      <c r="Q809" s="5">
        <f>C809-15018.5</f>
        <v>41135.796439999998</v>
      </c>
      <c r="U809" s="1">
        <f>G809</f>
        <v>-1.2351999976090156E-3</v>
      </c>
    </row>
    <row r="810" spans="1:21" x14ac:dyDescent="0.2">
      <c r="A810" s="59" t="s">
        <v>1189</v>
      </c>
      <c r="B810" s="61" t="s">
        <v>271</v>
      </c>
      <c r="C810" s="60">
        <v>56156.474549999999</v>
      </c>
      <c r="E810" s="1">
        <f>(C810-C$7)/C$8</f>
        <v>8233.9994125301691</v>
      </c>
      <c r="F810" s="1">
        <f>ROUND(2*E810,0)/2</f>
        <v>8234</v>
      </c>
      <c r="G810" s="1">
        <f>C810-(C$7+C$8*F810)</f>
        <v>-1.2795999937225133E-3</v>
      </c>
      <c r="O810" s="2">
        <f ca="1">+C$11+C$12*F810</f>
        <v>-1.300986927386975E-3</v>
      </c>
      <c r="Q810" s="5">
        <f>C810-15018.5</f>
        <v>41137.974549999999</v>
      </c>
      <c r="U810" s="1">
        <f>G810</f>
        <v>-1.2795999937225133E-3</v>
      </c>
    </row>
    <row r="811" spans="1:21" x14ac:dyDescent="0.2">
      <c r="A811" s="59" t="s">
        <v>1189</v>
      </c>
      <c r="B811" s="61" t="s">
        <v>271</v>
      </c>
      <c r="C811" s="60">
        <v>56158.652849999999</v>
      </c>
      <c r="E811" s="1">
        <f>(C811-C$7)/C$8</f>
        <v>8234.9994793757505</v>
      </c>
      <c r="F811" s="1">
        <f>ROUND(2*E811,0)/2</f>
        <v>8235</v>
      </c>
      <c r="G811" s="1">
        <f>C811-(C$7+C$8*F811)</f>
        <v>-1.1339999982737936E-3</v>
      </c>
      <c r="O811" s="2">
        <f ca="1">+C$11+C$12*F811</f>
        <v>-1.3014829248109852E-3</v>
      </c>
      <c r="Q811" s="5">
        <f>C811-15018.5</f>
        <v>41140.152849999999</v>
      </c>
      <c r="U811" s="1">
        <f>G811</f>
        <v>-1.1339999982737936E-3</v>
      </c>
    </row>
    <row r="812" spans="1:21" x14ac:dyDescent="0.2">
      <c r="A812" s="59" t="s">
        <v>1189</v>
      </c>
      <c r="B812" s="61" t="s">
        <v>271</v>
      </c>
      <c r="C812" s="60">
        <v>56160.831010000002</v>
      </c>
      <c r="E812" s="1">
        <f>(C812-C$7)/C$8</f>
        <v>8235.9994819467356</v>
      </c>
      <c r="F812" s="1">
        <f>ROUND(2*E812,0)/2</f>
        <v>8236</v>
      </c>
      <c r="G812" s="1">
        <f>C812-(C$7+C$8*F812)</f>
        <v>-1.1283999992883764E-3</v>
      </c>
      <c r="O812" s="2">
        <f ca="1">+C$11+C$12*F812</f>
        <v>-1.3019789222349955E-3</v>
      </c>
      <c r="Q812" s="5">
        <f>C812-15018.5</f>
        <v>41142.331010000002</v>
      </c>
      <c r="U812" s="1">
        <f>G812</f>
        <v>-1.1283999992883764E-3</v>
      </c>
    </row>
    <row r="813" spans="1:21" x14ac:dyDescent="0.2">
      <c r="A813" s="59" t="s">
        <v>1189</v>
      </c>
      <c r="B813" s="61" t="s">
        <v>271</v>
      </c>
      <c r="C813" s="60">
        <v>56163.009180000001</v>
      </c>
      <c r="E813" s="1">
        <f>(C813-C$7)/C$8</f>
        <v>8236.9994891087626</v>
      </c>
      <c r="F813" s="1">
        <f>ROUND(2*E813,0)/2</f>
        <v>8237</v>
      </c>
      <c r="G813" s="1">
        <f>C813-(C$7+C$8*F813)</f>
        <v>-1.1127999969176017E-3</v>
      </c>
      <c r="O813" s="2">
        <f ca="1">+C$11+C$12*F813</f>
        <v>-1.3024749196590066E-3</v>
      </c>
      <c r="Q813" s="5">
        <f>C813-15018.5</f>
        <v>41144.509180000001</v>
      </c>
      <c r="U813" s="1">
        <f>G813</f>
        <v>-1.1127999969176017E-3</v>
      </c>
    </row>
    <row r="814" spans="1:21" x14ac:dyDescent="0.2">
      <c r="A814" s="59" t="s">
        <v>1189</v>
      </c>
      <c r="B814" s="61" t="s">
        <v>271</v>
      </c>
      <c r="C814" s="60">
        <v>56165.187339999997</v>
      </c>
      <c r="E814" s="1">
        <f>(C814-C$7)/C$8</f>
        <v>8237.9994916797441</v>
      </c>
      <c r="F814" s="1">
        <f>ROUND(2*E814,0)/2</f>
        <v>8238</v>
      </c>
      <c r="G814" s="1">
        <f>C814-(C$7+C$8*F814)</f>
        <v>-1.1071999979321845E-3</v>
      </c>
      <c r="O814" s="2">
        <f ca="1">+C$11+C$12*F814</f>
        <v>-1.3029709170830168E-3</v>
      </c>
      <c r="Q814" s="5">
        <f>C814-15018.5</f>
        <v>41146.687339999997</v>
      </c>
      <c r="U814" s="1">
        <f>G814</f>
        <v>-1.1071999979321845E-3</v>
      </c>
    </row>
    <row r="815" spans="1:21" x14ac:dyDescent="0.2">
      <c r="A815" s="59" t="s">
        <v>1189</v>
      </c>
      <c r="B815" s="61" t="s">
        <v>271</v>
      </c>
      <c r="C815" s="60">
        <v>56167.365469999997</v>
      </c>
      <c r="E815" s="1">
        <f>(C815-C$7)/C$8</f>
        <v>8238.9994804775997</v>
      </c>
      <c r="F815" s="1">
        <f>ROUND(2*E815,0)/2</f>
        <v>8239</v>
      </c>
      <c r="G815" s="1">
        <f>C815-(C$7+C$8*F815)</f>
        <v>-1.1316000018268824E-3</v>
      </c>
      <c r="O815" s="2">
        <f ca="1">+C$11+C$12*F815</f>
        <v>-1.303466914507027E-3</v>
      </c>
      <c r="Q815" s="5">
        <f>C815-15018.5</f>
        <v>41148.865469999997</v>
      </c>
      <c r="U815" s="1">
        <f>G815</f>
        <v>-1.1316000018268824E-3</v>
      </c>
    </row>
    <row r="816" spans="1:21" x14ac:dyDescent="0.2">
      <c r="A816" s="59" t="s">
        <v>1189</v>
      </c>
      <c r="B816" s="61" t="s">
        <v>271</v>
      </c>
      <c r="C816" s="60">
        <v>56171.721700000002</v>
      </c>
      <c r="E816" s="1">
        <f>(C816-C$7)/C$8</f>
        <v>8240.9994443001851</v>
      </c>
      <c r="F816" s="1">
        <f>ROUND(2*E816,0)/2</f>
        <v>8241</v>
      </c>
      <c r="G816" s="1">
        <f>C816-(C$7+C$8*F816)</f>
        <v>-1.2103999979444779E-3</v>
      </c>
      <c r="O816" s="2">
        <f ca="1">+C$11+C$12*F816</f>
        <v>-1.3044589093550475E-3</v>
      </c>
      <c r="Q816" s="5">
        <f>C816-15018.5</f>
        <v>41153.221700000002</v>
      </c>
      <c r="U816" s="1">
        <f>G816</f>
        <v>-1.2103999979444779E-3</v>
      </c>
    </row>
    <row r="817" spans="1:21" x14ac:dyDescent="0.2">
      <c r="A817" s="59" t="s">
        <v>1189</v>
      </c>
      <c r="B817" s="61" t="s">
        <v>271</v>
      </c>
      <c r="C817" s="60">
        <v>56176.078049999996</v>
      </c>
      <c r="E817" s="1">
        <f>(C817-C$7)/C$8</f>
        <v>8242.9994632152793</v>
      </c>
      <c r="F817" s="1">
        <f>ROUND(2*E817,0)/2</f>
        <v>8243</v>
      </c>
      <c r="G817" s="1">
        <f>C817-(C$7+C$8*F817)</f>
        <v>-1.1691999970935285E-3</v>
      </c>
      <c r="O817" s="2">
        <f ca="1">+C$11+C$12*F817</f>
        <v>-1.305450904203068E-3</v>
      </c>
      <c r="Q817" s="5">
        <f>C817-15018.5</f>
        <v>41157.578049999996</v>
      </c>
      <c r="U817" s="1">
        <f>G817</f>
        <v>-1.1691999970935285E-3</v>
      </c>
    </row>
    <row r="818" spans="1:21" x14ac:dyDescent="0.2">
      <c r="A818" s="59" t="s">
        <v>1189</v>
      </c>
      <c r="B818" s="61" t="s">
        <v>271</v>
      </c>
      <c r="C818" s="60">
        <v>56178.256159999997</v>
      </c>
      <c r="E818" s="1">
        <f>(C818-C$7)/C$8</f>
        <v>8243.9994428310492</v>
      </c>
      <c r="F818" s="1">
        <f>ROUND(2*E818,0)/2</f>
        <v>8244</v>
      </c>
      <c r="G818" s="1">
        <f>C818-(C$7+C$8*F818)</f>
        <v>-1.2136000004829839E-3</v>
      </c>
      <c r="O818" s="2">
        <f ca="1">+C$11+C$12*F818</f>
        <v>-1.3059469016270782E-3</v>
      </c>
      <c r="Q818" s="5">
        <f>C818-15018.5</f>
        <v>41159.756159999997</v>
      </c>
      <c r="U818" s="1">
        <f>G818</f>
        <v>-1.2136000004829839E-3</v>
      </c>
    </row>
    <row r="819" spans="1:21" x14ac:dyDescent="0.2">
      <c r="A819" s="59" t="s">
        <v>1189</v>
      </c>
      <c r="B819" s="61" t="s">
        <v>271</v>
      </c>
      <c r="C819" s="60">
        <v>56182.612659999999</v>
      </c>
      <c r="E819" s="1">
        <f>(C819-C$7)/C$8</f>
        <v>8245.9995306117889</v>
      </c>
      <c r="F819" s="1">
        <f>ROUND(2*E819,0)/2</f>
        <v>8246</v>
      </c>
      <c r="G819" s="1">
        <f>C819-(C$7+C$8*F819)</f>
        <v>-1.0223999997833744E-3</v>
      </c>
      <c r="O819" s="2">
        <f ca="1">+C$11+C$12*F819</f>
        <v>-1.3069388964750996E-3</v>
      </c>
      <c r="Q819" s="5">
        <f>C819-15018.5</f>
        <v>41164.112659999999</v>
      </c>
      <c r="U819" s="1">
        <f>G819</f>
        <v>-1.0223999997833744E-3</v>
      </c>
    </row>
    <row r="820" spans="1:21" x14ac:dyDescent="0.2">
      <c r="A820" s="59" t="s">
        <v>1189</v>
      </c>
      <c r="B820" s="61" t="s">
        <v>271</v>
      </c>
      <c r="C820" s="60">
        <v>56184.790789999999</v>
      </c>
      <c r="E820" s="1">
        <f>(C820-C$7)/C$8</f>
        <v>8246.9995194096446</v>
      </c>
      <c r="F820" s="1">
        <f>ROUND(2*E820,0)/2</f>
        <v>8247</v>
      </c>
      <c r="G820" s="1">
        <f>C820-(C$7+C$8*F820)</f>
        <v>-1.0467999964021146E-3</v>
      </c>
      <c r="O820" s="2">
        <f ca="1">+C$11+C$12*F820</f>
        <v>-1.3074348938991098E-3</v>
      </c>
      <c r="Q820" s="5">
        <f>C820-15018.5</f>
        <v>41166.290789999999</v>
      </c>
      <c r="U820" s="1">
        <f>G820</f>
        <v>-1.0467999964021146E-3</v>
      </c>
    </row>
    <row r="821" spans="1:21" x14ac:dyDescent="0.2">
      <c r="A821" s="59" t="s">
        <v>1189</v>
      </c>
      <c r="B821" s="61" t="s">
        <v>271</v>
      </c>
      <c r="C821" s="60">
        <v>56186.968889999996</v>
      </c>
      <c r="E821" s="1">
        <f>(C821-C$7)/C$8</f>
        <v>8247.9994944343707</v>
      </c>
      <c r="F821" s="1">
        <f>ROUND(2*E821,0)/2</f>
        <v>8248</v>
      </c>
      <c r="G821" s="1">
        <f>C821-(C$7+C$8*F821)</f>
        <v>-1.10119999590097E-3</v>
      </c>
      <c r="O821" s="2">
        <f ca="1">+C$11+C$12*F821</f>
        <v>-1.30793089132312E-3</v>
      </c>
      <c r="Q821" s="5">
        <f>C821-15018.5</f>
        <v>41168.468889999996</v>
      </c>
      <c r="U821" s="1">
        <f>G821</f>
        <v>-1.10119999590097E-3</v>
      </c>
    </row>
    <row r="822" spans="1:21" x14ac:dyDescent="0.2">
      <c r="A822" s="59" t="s">
        <v>1189</v>
      </c>
      <c r="B822" s="61" t="s">
        <v>271</v>
      </c>
      <c r="C822" s="60">
        <v>56189.146959999998</v>
      </c>
      <c r="E822" s="1">
        <f>(C822-C$7)/C$8</f>
        <v>8248.9994556859692</v>
      </c>
      <c r="F822" s="1">
        <f>ROUND(2*E822,0)/2</f>
        <v>8249</v>
      </c>
      <c r="G822" s="1">
        <f>C822-(C$7+C$8*F822)</f>
        <v>-1.1855999982799403E-3</v>
      </c>
      <c r="O822" s="2">
        <f ca="1">+C$11+C$12*F822</f>
        <v>-1.3084268887471303E-3</v>
      </c>
      <c r="Q822" s="5">
        <f>C822-15018.5</f>
        <v>41170.646959999998</v>
      </c>
      <c r="U822" s="1">
        <f>G822</f>
        <v>-1.1855999982799403E-3</v>
      </c>
    </row>
    <row r="823" spans="1:21" x14ac:dyDescent="0.2">
      <c r="A823" s="59" t="s">
        <v>1189</v>
      </c>
      <c r="B823" s="61" t="s">
        <v>271</v>
      </c>
      <c r="C823" s="60">
        <v>56191.325140000001</v>
      </c>
      <c r="E823" s="1">
        <f>(C823-C$7)/C$8</f>
        <v>8249.99946743904</v>
      </c>
      <c r="F823" s="1">
        <f>ROUND(2*E823,0)/2</f>
        <v>8250</v>
      </c>
      <c r="G823" s="1">
        <f>C823-(C$7+C$8*F823)</f>
        <v>-1.1599999997997656E-3</v>
      </c>
      <c r="O823" s="2">
        <f ca="1">+C$11+C$12*F823</f>
        <v>-1.3089228861711405E-3</v>
      </c>
      <c r="Q823" s="5">
        <f>C823-15018.5</f>
        <v>41172.825140000001</v>
      </c>
      <c r="U823" s="1">
        <f>G823</f>
        <v>-1.1599999997997656E-3</v>
      </c>
    </row>
    <row r="824" spans="1:21" x14ac:dyDescent="0.2">
      <c r="A824" s="59" t="s">
        <v>1189</v>
      </c>
      <c r="B824" s="61" t="s">
        <v>271</v>
      </c>
      <c r="C824" s="60">
        <v>56193.50333</v>
      </c>
      <c r="E824" s="1">
        <f>(C824-C$7)/C$8</f>
        <v>8250.9994837831528</v>
      </c>
      <c r="F824" s="1">
        <f>ROUND(2*E824,0)/2</f>
        <v>8251</v>
      </c>
      <c r="G824" s="1">
        <f>C824-(C$7+C$8*F824)</f>
        <v>-1.1243999979342334E-3</v>
      </c>
      <c r="O824" s="2">
        <f ca="1">+C$11+C$12*F824</f>
        <v>-1.3094188835951507E-3</v>
      </c>
      <c r="Q824" s="5">
        <f>C824-15018.5</f>
        <v>41175.00333</v>
      </c>
      <c r="U824" s="1">
        <f>G824</f>
        <v>-1.1243999979342334E-3</v>
      </c>
    </row>
    <row r="825" spans="1:21" x14ac:dyDescent="0.2">
      <c r="A825" s="59" t="s">
        <v>1189</v>
      </c>
      <c r="B825" s="61" t="s">
        <v>271</v>
      </c>
      <c r="C825" s="60">
        <v>56195.681420000001</v>
      </c>
      <c r="E825" s="1">
        <f>(C825-C$7)/C$8</f>
        <v>8251.999454216837</v>
      </c>
      <c r="F825" s="1">
        <f>ROUND(2*E825,0)/2</f>
        <v>8252</v>
      </c>
      <c r="G825" s="1">
        <f>C825-(C$7+C$8*F825)</f>
        <v>-1.1887999935424887E-3</v>
      </c>
      <c r="O825" s="2">
        <f ca="1">+C$11+C$12*F825</f>
        <v>-1.309914881019161E-3</v>
      </c>
      <c r="Q825" s="5">
        <f>C825-15018.5</f>
        <v>41177.181420000001</v>
      </c>
      <c r="U825" s="1">
        <f>G825</f>
        <v>-1.1887999935424887E-3</v>
      </c>
    </row>
    <row r="826" spans="1:21" x14ac:dyDescent="0.2">
      <c r="A826" s="59" t="s">
        <v>1189</v>
      </c>
      <c r="B826" s="61" t="s">
        <v>271</v>
      </c>
      <c r="C826" s="60">
        <v>56197.859660000002</v>
      </c>
      <c r="E826" s="1">
        <f>(C826-C$7)/C$8</f>
        <v>8252.9994935161649</v>
      </c>
      <c r="F826" s="1">
        <f>ROUND(2*E826,0)/2</f>
        <v>8253</v>
      </c>
      <c r="G826" s="1">
        <f>C826-(C$7+C$8*F826)</f>
        <v>-1.1031999965780415E-3</v>
      </c>
      <c r="O826" s="2">
        <f ca="1">+C$11+C$12*F826</f>
        <v>-1.3104108784431721E-3</v>
      </c>
      <c r="Q826" s="5">
        <f>C826-15018.5</f>
        <v>41179.359660000002</v>
      </c>
      <c r="U826" s="1">
        <f>G826</f>
        <v>-1.1031999965780415E-3</v>
      </c>
    </row>
    <row r="827" spans="1:21" x14ac:dyDescent="0.2">
      <c r="A827" s="59" t="s">
        <v>1189</v>
      </c>
      <c r="B827" s="61" t="s">
        <v>271</v>
      </c>
      <c r="C827" s="60">
        <v>56200.037819999998</v>
      </c>
      <c r="E827" s="1">
        <f>(C827-C$7)/C$8</f>
        <v>8253.9994960871463</v>
      </c>
      <c r="F827" s="1">
        <f>ROUND(2*E827,0)/2</f>
        <v>8254</v>
      </c>
      <c r="G827" s="1">
        <f>C827-(C$7+C$8*F827)</f>
        <v>-1.0976000048685819E-3</v>
      </c>
      <c r="O827" s="2">
        <f ca="1">+C$11+C$12*F827</f>
        <v>-1.3109068758671823E-3</v>
      </c>
      <c r="Q827" s="5">
        <f>C827-15018.5</f>
        <v>41181.537819999998</v>
      </c>
      <c r="U827" s="1">
        <f>G827</f>
        <v>-1.0976000048685819E-3</v>
      </c>
    </row>
    <row r="828" spans="1:21" x14ac:dyDescent="0.2">
      <c r="A828" s="59" t="s">
        <v>1189</v>
      </c>
      <c r="B828" s="61" t="s">
        <v>271</v>
      </c>
      <c r="C828" s="60">
        <v>56202.215850000001</v>
      </c>
      <c r="E828" s="1">
        <f>(C828-C$7)/C$8</f>
        <v>8254.9994389745752</v>
      </c>
      <c r="F828" s="1">
        <f>ROUND(2*E828,0)/2</f>
        <v>8255</v>
      </c>
      <c r="G828" s="1">
        <f>C828-(C$7+C$8*F828)</f>
        <v>-1.2219999989611097E-3</v>
      </c>
      <c r="O828" s="2">
        <f ca="1">+C$11+C$12*F828</f>
        <v>-1.3114028732911925E-3</v>
      </c>
      <c r="Q828" s="5">
        <f>C828-15018.5</f>
        <v>41183.715850000001</v>
      </c>
      <c r="U828" s="1">
        <f>G828</f>
        <v>-1.2219999989611097E-3</v>
      </c>
    </row>
    <row r="829" spans="1:21" x14ac:dyDescent="0.2">
      <c r="A829" s="59" t="s">
        <v>1189</v>
      </c>
      <c r="B829" s="61" t="s">
        <v>271</v>
      </c>
      <c r="C829" s="60">
        <v>56206.572180000003</v>
      </c>
      <c r="E829" s="1">
        <f>(C829-C$7)/C$8</f>
        <v>8256.9994487075874</v>
      </c>
      <c r="F829" s="1">
        <f>ROUND(2*E829,0)/2</f>
        <v>8257</v>
      </c>
      <c r="G829" s="1">
        <f>C829-(C$7+C$8*F829)</f>
        <v>-1.2007999903289601E-3</v>
      </c>
      <c r="O829" s="2">
        <f ca="1">+C$11+C$12*F829</f>
        <v>-1.312394868139213E-3</v>
      </c>
      <c r="Q829" s="5">
        <f>C829-15018.5</f>
        <v>41188.072180000003</v>
      </c>
      <c r="U829" s="1">
        <f>G829</f>
        <v>-1.2007999903289601E-3</v>
      </c>
    </row>
    <row r="830" spans="1:21" x14ac:dyDescent="0.2">
      <c r="A830" s="59" t="s">
        <v>1189</v>
      </c>
      <c r="B830" s="61" t="s">
        <v>271</v>
      </c>
      <c r="C830" s="60">
        <v>56208.750359999998</v>
      </c>
      <c r="E830" s="1">
        <f>(C830-C$7)/C$8</f>
        <v>8257.9994604606545</v>
      </c>
      <c r="F830" s="1">
        <f>ROUND(2*E830,0)/2</f>
        <v>8258</v>
      </c>
      <c r="G830" s="1">
        <f>C830-(C$7+C$8*F830)</f>
        <v>-1.175199999124743E-3</v>
      </c>
      <c r="O830" s="2">
        <f ca="1">+C$11+C$12*F830</f>
        <v>-1.3128908655632232E-3</v>
      </c>
      <c r="Q830" s="5">
        <f>C830-15018.5</f>
        <v>41190.250359999998</v>
      </c>
      <c r="U830" s="1">
        <f>G830</f>
        <v>-1.175199999124743E-3</v>
      </c>
    </row>
    <row r="831" spans="1:21" x14ac:dyDescent="0.2">
      <c r="A831" s="59" t="s">
        <v>1189</v>
      </c>
      <c r="B831" s="61" t="s">
        <v>271</v>
      </c>
      <c r="C831" s="60">
        <v>56210.928500000002</v>
      </c>
      <c r="E831" s="1">
        <f>(C831-C$7)/C$8</f>
        <v>8258.9994538495539</v>
      </c>
      <c r="F831" s="1">
        <f>ROUND(2*E831,0)/2</f>
        <v>8259</v>
      </c>
      <c r="G831" s="1">
        <f>C831-(C$7+C$8*F831)</f>
        <v>-1.1895999996340834E-3</v>
      </c>
      <c r="O831" s="2">
        <f ca="1">+C$11+C$12*F831</f>
        <v>-1.3133868629872335E-3</v>
      </c>
      <c r="Q831" s="5">
        <f>C831-15018.5</f>
        <v>41192.428500000002</v>
      </c>
      <c r="U831" s="1">
        <f>G831</f>
        <v>-1.1895999996340834E-3</v>
      </c>
    </row>
    <row r="832" spans="1:21" x14ac:dyDescent="0.2">
      <c r="A832" s="59" t="s">
        <v>1189</v>
      </c>
      <c r="B832" s="61" t="s">
        <v>271</v>
      </c>
      <c r="C832" s="60">
        <v>56213.106720000003</v>
      </c>
      <c r="E832" s="1">
        <f>(C832-C$7)/C$8</f>
        <v>8259.9994839667961</v>
      </c>
      <c r="F832" s="1">
        <f>ROUND(2*E832,0)/2</f>
        <v>8260</v>
      </c>
      <c r="G832" s="1">
        <f>C832-(C$7+C$8*F832)</f>
        <v>-1.123999994888436E-3</v>
      </c>
      <c r="O832" s="2">
        <f ca="1">+C$11+C$12*F832</f>
        <v>-1.3138828604112437E-3</v>
      </c>
      <c r="Q832" s="5">
        <f>C832-15018.5</f>
        <v>41194.606720000003</v>
      </c>
      <c r="U832" s="1">
        <f>G832</f>
        <v>-1.123999994888436E-3</v>
      </c>
    </row>
    <row r="833" spans="1:21" x14ac:dyDescent="0.2">
      <c r="A833" s="59" t="s">
        <v>1189</v>
      </c>
      <c r="B833" s="61" t="s">
        <v>271</v>
      </c>
      <c r="C833" s="60">
        <v>56215.28484</v>
      </c>
      <c r="E833" s="1">
        <f>(C833-C$7)/C$8</f>
        <v>8260.999468173608</v>
      </c>
      <c r="F833" s="1">
        <f>ROUND(2*E833,0)/2</f>
        <v>8261</v>
      </c>
      <c r="G833" s="1">
        <f>C833-(C$7+C$8*F833)</f>
        <v>-1.1583999948925339E-3</v>
      </c>
      <c r="O833" s="2">
        <f ca="1">+C$11+C$12*F833</f>
        <v>-1.3143788578352548E-3</v>
      </c>
      <c r="Q833" s="5">
        <f>C833-15018.5</f>
        <v>41196.78484</v>
      </c>
      <c r="U833" s="1">
        <f>G833</f>
        <v>-1.1583999948925339E-3</v>
      </c>
    </row>
    <row r="834" spans="1:21" x14ac:dyDescent="0.2">
      <c r="A834" s="59" t="s">
        <v>1189</v>
      </c>
      <c r="B834" s="61" t="s">
        <v>271</v>
      </c>
      <c r="C834" s="60">
        <v>56217.463000000003</v>
      </c>
      <c r="E834" s="1">
        <f>(C834-C$7)/C$8</f>
        <v>8261.9994707445931</v>
      </c>
      <c r="F834" s="1">
        <f>ROUND(2*E834,0)/2</f>
        <v>8262</v>
      </c>
      <c r="G834" s="1">
        <f>C834-(C$7+C$8*F834)</f>
        <v>-1.1527999886311591E-3</v>
      </c>
      <c r="O834" s="2">
        <f ca="1">+C$11+C$12*F834</f>
        <v>-1.314874855259265E-3</v>
      </c>
      <c r="Q834" s="5">
        <f>C834-15018.5</f>
        <v>41198.963000000003</v>
      </c>
      <c r="U834" s="1">
        <f>G834</f>
        <v>-1.1527999886311591E-3</v>
      </c>
    </row>
    <row r="835" spans="1:21" x14ac:dyDescent="0.2">
      <c r="A835" s="59" t="s">
        <v>1189</v>
      </c>
      <c r="B835" s="61" t="s">
        <v>271</v>
      </c>
      <c r="C835" s="60">
        <v>56219.641170000003</v>
      </c>
      <c r="E835" s="1">
        <f>(C835-C$7)/C$8</f>
        <v>8262.9994779066183</v>
      </c>
      <c r="F835" s="1">
        <f>ROUND(2*E835,0)/2</f>
        <v>8263</v>
      </c>
      <c r="G835" s="1">
        <f>C835-(C$7+C$8*F835)</f>
        <v>-1.1371999935363419E-3</v>
      </c>
      <c r="O835" s="2">
        <f ca="1">+C$11+C$12*F835</f>
        <v>-1.3153708526832753E-3</v>
      </c>
      <c r="Q835" s="5">
        <f>C835-15018.5</f>
        <v>41201.141170000003</v>
      </c>
      <c r="U835" s="1">
        <f>G835</f>
        <v>-1.1371999935363419E-3</v>
      </c>
    </row>
    <row r="836" spans="1:21" x14ac:dyDescent="0.2">
      <c r="A836" s="59" t="s">
        <v>1189</v>
      </c>
      <c r="B836" s="61" t="s">
        <v>271</v>
      </c>
      <c r="C836" s="60">
        <v>56221.819300000003</v>
      </c>
      <c r="E836" s="1">
        <f>(C836-C$7)/C$8</f>
        <v>8263.9994667044757</v>
      </c>
      <c r="F836" s="1">
        <f>ROUND(2*E836,0)/2</f>
        <v>8264</v>
      </c>
      <c r="G836" s="1">
        <f>C836-(C$7+C$8*F836)</f>
        <v>-1.1615999974310398E-3</v>
      </c>
      <c r="O836" s="2">
        <f ca="1">+C$11+C$12*F836</f>
        <v>-1.3158668501072855E-3</v>
      </c>
      <c r="Q836" s="5">
        <f>C836-15018.5</f>
        <v>41203.319300000003</v>
      </c>
      <c r="U836" s="1">
        <f>G836</f>
        <v>-1.1615999974310398E-3</v>
      </c>
    </row>
    <row r="837" spans="1:21" x14ac:dyDescent="0.2">
      <c r="A837" s="59" t="s">
        <v>1189</v>
      </c>
      <c r="B837" s="61" t="s">
        <v>271</v>
      </c>
      <c r="C837" s="60">
        <v>56223.997450000003</v>
      </c>
      <c r="E837" s="1">
        <f>(C837-C$7)/C$8</f>
        <v>8264.9994646844152</v>
      </c>
      <c r="F837" s="1">
        <f>ROUND(2*E837,0)/2</f>
        <v>8265</v>
      </c>
      <c r="G837" s="1">
        <f>C837-(C$7+C$8*F837)</f>
        <v>-1.1659999945550226E-3</v>
      </c>
      <c r="O837" s="2">
        <f ca="1">+C$11+C$12*F837</f>
        <v>-1.3163628475312958E-3</v>
      </c>
      <c r="Q837" s="5">
        <f>C837-15018.5</f>
        <v>41205.497450000003</v>
      </c>
      <c r="U837" s="1">
        <f>G837</f>
        <v>-1.1659999945550226E-3</v>
      </c>
    </row>
    <row r="838" spans="1:21" x14ac:dyDescent="0.2">
      <c r="A838" s="59" t="s">
        <v>1189</v>
      </c>
      <c r="B838" s="61" t="s">
        <v>271</v>
      </c>
      <c r="C838" s="60">
        <v>56226.175580000003</v>
      </c>
      <c r="E838" s="1">
        <f>(C838-C$7)/C$8</f>
        <v>8265.9994534822708</v>
      </c>
      <c r="F838" s="1">
        <f>ROUND(2*E838,0)/2</f>
        <v>8266</v>
      </c>
      <c r="G838" s="1">
        <f>C838-(C$7+C$8*F838)</f>
        <v>-1.1903999911737628E-3</v>
      </c>
      <c r="O838" s="2">
        <f ca="1">+C$11+C$12*F838</f>
        <v>-1.316858844955306E-3</v>
      </c>
      <c r="Q838" s="5">
        <f>C838-15018.5</f>
        <v>41207.675580000003</v>
      </c>
      <c r="U838" s="1">
        <f>G838</f>
        <v>-1.1903999911737628E-3</v>
      </c>
    </row>
    <row r="839" spans="1:21" x14ac:dyDescent="0.2">
      <c r="A839" s="59" t="s">
        <v>1189</v>
      </c>
      <c r="B839" s="61" t="s">
        <v>271</v>
      </c>
      <c r="C839" s="60">
        <v>56228.353719999999</v>
      </c>
      <c r="E839" s="1">
        <f>(C839-C$7)/C$8</f>
        <v>8266.9994468711684</v>
      </c>
      <c r="F839" s="1">
        <f>ROUND(2*E839,0)/2</f>
        <v>8267</v>
      </c>
      <c r="G839" s="1">
        <f>C839-(C$7+C$8*F839)</f>
        <v>-1.2047999989590608E-3</v>
      </c>
      <c r="O839" s="2">
        <f ca="1">+C$11+C$12*F839</f>
        <v>-1.3173548423793162E-3</v>
      </c>
      <c r="Q839" s="5">
        <f>C839-15018.5</f>
        <v>41209.853719999999</v>
      </c>
      <c r="U839" s="1">
        <f>G839</f>
        <v>-1.2047999989590608E-3</v>
      </c>
    </row>
    <row r="840" spans="1:21" x14ac:dyDescent="0.2">
      <c r="A840" s="59" t="s">
        <v>1189</v>
      </c>
      <c r="B840" s="61" t="s">
        <v>271</v>
      </c>
      <c r="C840" s="60">
        <v>56230.531889999998</v>
      </c>
      <c r="E840" s="1">
        <f>(C840-C$7)/C$8</f>
        <v>8267.9994540331954</v>
      </c>
      <c r="F840" s="1">
        <f>ROUND(2*E840,0)/2</f>
        <v>8268</v>
      </c>
      <c r="G840" s="1">
        <f>C840-(C$7+C$8*F840)</f>
        <v>-1.1892000038642436E-3</v>
      </c>
      <c r="O840" s="2">
        <f ca="1">+C$11+C$12*F840</f>
        <v>-1.3178508398033265E-3</v>
      </c>
      <c r="Q840" s="5">
        <f>C840-15018.5</f>
        <v>41212.031889999998</v>
      </c>
      <c r="U840" s="1">
        <f>G840</f>
        <v>-1.1892000038642436E-3</v>
      </c>
    </row>
    <row r="841" spans="1:21" x14ac:dyDescent="0.2">
      <c r="A841" s="59" t="s">
        <v>1189</v>
      </c>
      <c r="B841" s="61" t="s">
        <v>271</v>
      </c>
      <c r="C841" s="60">
        <v>56232.710039999998</v>
      </c>
      <c r="E841" s="1">
        <f>(C841-C$7)/C$8</f>
        <v>8268.9994520131349</v>
      </c>
      <c r="F841" s="1">
        <f>ROUND(2*E841,0)/2</f>
        <v>8269</v>
      </c>
      <c r="G841" s="1">
        <f>C841-(C$7+C$8*F841)</f>
        <v>-1.1936000009882264E-3</v>
      </c>
      <c r="O841" s="2">
        <f ca="1">+C$11+C$12*F841</f>
        <v>-1.3183468372273376E-3</v>
      </c>
      <c r="Q841" s="5">
        <f>C841-15018.5</f>
        <v>41214.210039999998</v>
      </c>
      <c r="U841" s="1">
        <f>G841</f>
        <v>-1.1936000009882264E-3</v>
      </c>
    </row>
    <row r="842" spans="1:21" x14ac:dyDescent="0.2">
      <c r="A842" s="59" t="s">
        <v>1189</v>
      </c>
      <c r="B842" s="61" t="s">
        <v>271</v>
      </c>
      <c r="C842" s="60">
        <v>56234.888209999997</v>
      </c>
      <c r="E842" s="1">
        <f>(C842-C$7)/C$8</f>
        <v>8269.999459175162</v>
      </c>
      <c r="F842" s="1">
        <f>ROUND(2*E842,0)/2</f>
        <v>8270</v>
      </c>
      <c r="G842" s="1">
        <f>C842-(C$7+C$8*F842)</f>
        <v>-1.1779999986174516E-3</v>
      </c>
      <c r="O842" s="2">
        <f ca="1">+C$11+C$12*F842</f>
        <v>-1.3188428346513478E-3</v>
      </c>
      <c r="Q842" s="5">
        <f>C842-15018.5</f>
        <v>41216.388209999997</v>
      </c>
      <c r="U842" s="1">
        <f>G842</f>
        <v>-1.1779999986174516E-3</v>
      </c>
    </row>
    <row r="843" spans="1:21" x14ac:dyDescent="0.2">
      <c r="A843" s="59" t="s">
        <v>1189</v>
      </c>
      <c r="B843" s="61" t="s">
        <v>271</v>
      </c>
      <c r="C843" s="60">
        <v>56237.066359999997</v>
      </c>
      <c r="E843" s="1">
        <f>(C843-C$7)/C$8</f>
        <v>8270.9994571551033</v>
      </c>
      <c r="F843" s="1">
        <f>ROUND(2*E843,0)/2</f>
        <v>8271</v>
      </c>
      <c r="G843" s="1">
        <f>C843-(C$7+C$8*F843)</f>
        <v>-1.1823999957414344E-3</v>
      </c>
      <c r="O843" s="2">
        <f ca="1">+C$11+C$12*F843</f>
        <v>-1.319338832075358E-3</v>
      </c>
      <c r="Q843" s="5">
        <f>C843-15018.5</f>
        <v>41218.566359999997</v>
      </c>
      <c r="U843" s="1">
        <f>G843</f>
        <v>-1.1823999957414344E-3</v>
      </c>
    </row>
    <row r="844" spans="1:21" x14ac:dyDescent="0.2">
      <c r="A844" s="59" t="s">
        <v>1189</v>
      </c>
      <c r="B844" s="61" t="s">
        <v>271</v>
      </c>
      <c r="C844" s="60">
        <v>56239.244599999998</v>
      </c>
      <c r="E844" s="1">
        <f>(C844-C$7)/C$8</f>
        <v>8271.9994964544294</v>
      </c>
      <c r="F844" s="1">
        <f>ROUND(2*E844,0)/2</f>
        <v>8272</v>
      </c>
      <c r="G844" s="1">
        <f>C844-(C$7+C$8*F844)</f>
        <v>-1.0967999987769872E-3</v>
      </c>
      <c r="O844" s="2">
        <f ca="1">+C$11+C$12*F844</f>
        <v>-1.3198348294993683E-3</v>
      </c>
      <c r="Q844" s="5">
        <f>C844-15018.5</f>
        <v>41220.744599999998</v>
      </c>
      <c r="U844" s="1">
        <f>G844</f>
        <v>-1.0967999987769872E-3</v>
      </c>
    </row>
    <row r="845" spans="1:21" x14ac:dyDescent="0.2">
      <c r="A845" s="59" t="s">
        <v>1189</v>
      </c>
      <c r="B845" s="61" t="s">
        <v>271</v>
      </c>
      <c r="C845" s="60">
        <v>56241.422680000003</v>
      </c>
      <c r="E845" s="1">
        <f>(C845-C$7)/C$8</f>
        <v>8272.9994622970735</v>
      </c>
      <c r="F845" s="1">
        <f>ROUND(2*E845,0)/2</f>
        <v>8273</v>
      </c>
      <c r="G845" s="1">
        <f>C845-(C$7+C$8*F845)</f>
        <v>-1.1711999977706E-3</v>
      </c>
      <c r="O845" s="2">
        <f ca="1">+C$11+C$12*F845</f>
        <v>-1.3203308269233785E-3</v>
      </c>
      <c r="Q845" s="5">
        <f>C845-15018.5</f>
        <v>41222.922680000003</v>
      </c>
      <c r="U845" s="1">
        <f>G845</f>
        <v>-1.1711999977706E-3</v>
      </c>
    </row>
    <row r="846" spans="1:21" x14ac:dyDescent="0.2">
      <c r="A846" s="59" t="s">
        <v>1189</v>
      </c>
      <c r="B846" s="61" t="s">
        <v>271</v>
      </c>
      <c r="C846" s="60">
        <v>56243.600890000002</v>
      </c>
      <c r="E846" s="1">
        <f>(C846-C$7)/C$8</f>
        <v>8273.9994878232701</v>
      </c>
      <c r="F846" s="1">
        <f>ROUND(2*E846,0)/2</f>
        <v>8274</v>
      </c>
      <c r="G846" s="1">
        <f>C846-(C$7+C$8*F846)</f>
        <v>-1.1155999964103103E-3</v>
      </c>
      <c r="O846" s="2">
        <f ca="1">+C$11+C$12*F846</f>
        <v>-1.3208268243473887E-3</v>
      </c>
      <c r="Q846" s="5">
        <f>C846-15018.5</f>
        <v>41225.100890000002</v>
      </c>
      <c r="U846" s="1">
        <f>G846</f>
        <v>-1.1155999964103103E-3</v>
      </c>
    </row>
    <row r="847" spans="1:21" x14ac:dyDescent="0.2">
      <c r="A847" s="59" t="s">
        <v>1189</v>
      </c>
      <c r="B847" s="61" t="s">
        <v>271</v>
      </c>
      <c r="C847" s="60">
        <v>56245.779029999998</v>
      </c>
      <c r="E847" s="1">
        <f>(C847-C$7)/C$8</f>
        <v>8274.9994812121677</v>
      </c>
      <c r="F847" s="1">
        <f>ROUND(2*E847,0)/2</f>
        <v>8275</v>
      </c>
      <c r="G847" s="1">
        <f>C847-(C$7+C$8*F847)</f>
        <v>-1.1299999969196506E-3</v>
      </c>
      <c r="O847" s="2">
        <f ca="1">+C$11+C$12*F847</f>
        <v>-1.321322821771399E-3</v>
      </c>
      <c r="Q847" s="5">
        <f>C847-15018.5</f>
        <v>41227.279029999998</v>
      </c>
      <c r="U847" s="1">
        <f>G847</f>
        <v>-1.1299999969196506E-3</v>
      </c>
    </row>
    <row r="848" spans="1:21" x14ac:dyDescent="0.2">
      <c r="A848" s="59" t="s">
        <v>1189</v>
      </c>
      <c r="B848" s="61" t="s">
        <v>271</v>
      </c>
      <c r="C848" s="60">
        <v>56252.313439999998</v>
      </c>
      <c r="E848" s="1">
        <f>(C848-C$7)/C$8</f>
        <v>8277.9994567878202</v>
      </c>
      <c r="F848" s="1">
        <f>ROUND(2*E848,0)/2</f>
        <v>8278</v>
      </c>
      <c r="G848" s="1">
        <f>C848-(C$7+C$8*F848)</f>
        <v>-1.1832000018330291E-3</v>
      </c>
      <c r="O848" s="2">
        <f ca="1">+C$11+C$12*F848</f>
        <v>-1.3228108140434305E-3</v>
      </c>
      <c r="Q848" s="5">
        <f>C848-15018.5</f>
        <v>41233.813439999998</v>
      </c>
      <c r="U848" s="1">
        <f>G848</f>
        <v>-1.1832000018330291E-3</v>
      </c>
    </row>
    <row r="849" spans="1:21" x14ac:dyDescent="0.2">
      <c r="A849" s="59" t="s">
        <v>1189</v>
      </c>
      <c r="B849" s="61" t="s">
        <v>271</v>
      </c>
      <c r="C849" s="60">
        <v>56254.491600000001</v>
      </c>
      <c r="E849" s="1">
        <f>(C849-C$7)/C$8</f>
        <v>8278.9994593588053</v>
      </c>
      <c r="F849" s="1">
        <f>ROUND(2*E849,0)/2</f>
        <v>8279</v>
      </c>
      <c r="G849" s="1">
        <f>C849-(C$7+C$8*F849)</f>
        <v>-1.1775999955716543E-3</v>
      </c>
      <c r="O849" s="2">
        <f ca="1">+C$11+C$12*F849</f>
        <v>-1.3233068114674408E-3</v>
      </c>
      <c r="Q849" s="5">
        <f>C849-15018.5</f>
        <v>41235.991600000001</v>
      </c>
      <c r="U849" s="1">
        <f>G849</f>
        <v>-1.1775999955716543E-3</v>
      </c>
    </row>
    <row r="850" spans="1:21" x14ac:dyDescent="0.2">
      <c r="A850" s="59" t="s">
        <v>1189</v>
      </c>
      <c r="B850" s="61" t="s">
        <v>271</v>
      </c>
      <c r="C850" s="60">
        <v>56256.669759999997</v>
      </c>
      <c r="E850" s="1">
        <f>(C850-C$7)/C$8</f>
        <v>8279.9994619297886</v>
      </c>
      <c r="F850" s="1">
        <f>ROUND(2*E850,0)/2</f>
        <v>8280</v>
      </c>
      <c r="G850" s="1">
        <f>C850-(C$7+C$8*F850)</f>
        <v>-1.1719999965862371E-3</v>
      </c>
      <c r="O850" s="2">
        <f ca="1">+C$11+C$12*F850</f>
        <v>-1.323802808891451E-3</v>
      </c>
      <c r="Q850" s="5">
        <f>C850-15018.5</f>
        <v>41238.169759999997</v>
      </c>
      <c r="U850" s="1">
        <f>G850</f>
        <v>-1.1719999965862371E-3</v>
      </c>
    </row>
    <row r="851" spans="1:21" x14ac:dyDescent="0.2">
      <c r="A851" s="59" t="s">
        <v>1189</v>
      </c>
      <c r="B851" s="61" t="s">
        <v>271</v>
      </c>
      <c r="C851" s="60">
        <v>56258.847930000004</v>
      </c>
      <c r="E851" s="1">
        <f>(C851-C$7)/C$8</f>
        <v>8280.9994690918174</v>
      </c>
      <c r="F851" s="1">
        <f>ROUND(2*E851,0)/2</f>
        <v>8281</v>
      </c>
      <c r="G851" s="1">
        <f>C851-(C$7+C$8*F851)</f>
        <v>-1.1563999942154624E-3</v>
      </c>
      <c r="O851" s="2">
        <f ca="1">+C$11+C$12*F851</f>
        <v>-1.3242988063154612E-3</v>
      </c>
      <c r="Q851" s="5">
        <f>C851-15018.5</f>
        <v>41240.347930000004</v>
      </c>
      <c r="U851" s="1">
        <f>G851</f>
        <v>-1.1563999942154624E-3</v>
      </c>
    </row>
    <row r="852" spans="1:21" x14ac:dyDescent="0.2">
      <c r="A852" s="59" t="s">
        <v>1189</v>
      </c>
      <c r="B852" s="61" t="s">
        <v>271</v>
      </c>
      <c r="C852" s="60">
        <v>56261.026180000001</v>
      </c>
      <c r="E852" s="1">
        <f>(C852-C$7)/C$8</f>
        <v>8281.9995129821855</v>
      </c>
      <c r="F852" s="1">
        <f>ROUND(2*E852,0)/2</f>
        <v>8282</v>
      </c>
      <c r="G852" s="1">
        <f>C852-(C$7+C$8*F852)</f>
        <v>-1.0608000011416152E-3</v>
      </c>
      <c r="O852" s="2">
        <f ca="1">+C$11+C$12*F852</f>
        <v>-1.3247948037394715E-3</v>
      </c>
      <c r="Q852" s="5">
        <f>C852-15018.5</f>
        <v>41242.526180000001</v>
      </c>
      <c r="U852" s="1">
        <f>G852</f>
        <v>-1.0608000011416152E-3</v>
      </c>
    </row>
    <row r="853" spans="1:21" x14ac:dyDescent="0.2">
      <c r="A853" s="59" t="s">
        <v>1189</v>
      </c>
      <c r="B853" s="61" t="s">
        <v>271</v>
      </c>
      <c r="C853" s="60">
        <v>56263.204299999998</v>
      </c>
      <c r="E853" s="1">
        <f>(C853-C$7)/C$8</f>
        <v>8282.9994971889955</v>
      </c>
      <c r="F853" s="1">
        <f>ROUND(2*E853,0)/2</f>
        <v>8283</v>
      </c>
      <c r="G853" s="1">
        <f>C853-(C$7+C$8*F853)</f>
        <v>-1.095200001145713E-3</v>
      </c>
      <c r="O853" s="2">
        <f ca="1">+C$11+C$12*F853</f>
        <v>-1.3252908011634817E-3</v>
      </c>
      <c r="Q853" s="5">
        <f>C853-15018.5</f>
        <v>41244.704299999998</v>
      </c>
      <c r="U853" s="1">
        <f>G853</f>
        <v>-1.095200001145713E-3</v>
      </c>
    </row>
    <row r="854" spans="1:21" x14ac:dyDescent="0.2">
      <c r="A854" s="59" t="s">
        <v>1189</v>
      </c>
      <c r="B854" s="61" t="s">
        <v>271</v>
      </c>
      <c r="C854" s="60">
        <v>56265.382449999997</v>
      </c>
      <c r="E854" s="1">
        <f>(C854-C$7)/C$8</f>
        <v>8283.9994951689368</v>
      </c>
      <c r="F854" s="1">
        <f>ROUND(2*E854,0)/2</f>
        <v>8284</v>
      </c>
      <c r="G854" s="1">
        <f>C854-(C$7+C$8*F854)</f>
        <v>-1.0995999982696958E-3</v>
      </c>
      <c r="O854" s="2">
        <f ca="1">+C$11+C$12*F854</f>
        <v>-1.3257867985874919E-3</v>
      </c>
      <c r="Q854" s="5">
        <f>C854-15018.5</f>
        <v>41246.882449999997</v>
      </c>
      <c r="U854" s="1">
        <f>G854</f>
        <v>-1.0995999982696958E-3</v>
      </c>
    </row>
    <row r="855" spans="1:21" x14ac:dyDescent="0.2">
      <c r="A855" s="59" t="s">
        <v>1189</v>
      </c>
      <c r="B855" s="61" t="s">
        <v>271</v>
      </c>
      <c r="C855" s="60">
        <v>56267.560550000002</v>
      </c>
      <c r="E855" s="1">
        <f>(C855-C$7)/C$8</f>
        <v>8284.9994701936666</v>
      </c>
      <c r="F855" s="1">
        <f>ROUND(2*E855,0)/2</f>
        <v>8285</v>
      </c>
      <c r="G855" s="1">
        <f>C855-(C$7+C$8*F855)</f>
        <v>-1.1539999904925935E-3</v>
      </c>
      <c r="O855" s="2">
        <f ca="1">+C$11+C$12*F855</f>
        <v>-1.3262827960115022E-3</v>
      </c>
      <c r="Q855" s="5">
        <f>C855-15018.5</f>
        <v>41249.060550000002</v>
      </c>
      <c r="U855" s="1">
        <f>G855</f>
        <v>-1.1539999904925935E-3</v>
      </c>
    </row>
    <row r="856" spans="1:21" x14ac:dyDescent="0.2">
      <c r="A856" s="59" t="s">
        <v>1189</v>
      </c>
      <c r="B856" s="61" t="s">
        <v>271</v>
      </c>
      <c r="C856" s="60">
        <v>56269.738720000001</v>
      </c>
      <c r="E856" s="1">
        <f>(C856-C$7)/C$8</f>
        <v>8285.9994773556937</v>
      </c>
      <c r="F856" s="1">
        <f>ROUND(2*E856,0)/2</f>
        <v>8286</v>
      </c>
      <c r="G856" s="1">
        <f>C856-(C$7+C$8*F856)</f>
        <v>-1.1383999953977764E-3</v>
      </c>
      <c r="O856" s="2">
        <f ca="1">+C$11+C$12*F856</f>
        <v>-1.3267787934355133E-3</v>
      </c>
      <c r="Q856" s="5">
        <f>C856-15018.5</f>
        <v>41251.238720000001</v>
      </c>
      <c r="U856" s="1">
        <f>G856</f>
        <v>-1.1383999953977764E-3</v>
      </c>
    </row>
    <row r="857" spans="1:21" x14ac:dyDescent="0.2">
      <c r="A857" s="59" t="s">
        <v>1189</v>
      </c>
      <c r="B857" s="61" t="s">
        <v>271</v>
      </c>
      <c r="C857" s="60">
        <v>56271.916870000001</v>
      </c>
      <c r="E857" s="1">
        <f>(C857-C$7)/C$8</f>
        <v>8286.999475335635</v>
      </c>
      <c r="F857" s="1">
        <f>ROUND(2*E857,0)/2</f>
        <v>8287</v>
      </c>
      <c r="G857" s="1">
        <f>C857-(C$7+C$8*F857)</f>
        <v>-1.1427999997977167E-3</v>
      </c>
      <c r="O857" s="2">
        <f ca="1">+C$11+C$12*F857</f>
        <v>-1.3272747908595235E-3</v>
      </c>
      <c r="Q857" s="5">
        <f>C857-15018.5</f>
        <v>41253.416870000001</v>
      </c>
      <c r="U857" s="1">
        <f>G857</f>
        <v>-1.1427999997977167E-3</v>
      </c>
    </row>
    <row r="858" spans="1:21" x14ac:dyDescent="0.2">
      <c r="A858" s="59" t="s">
        <v>1189</v>
      </c>
      <c r="B858" s="61" t="s">
        <v>271</v>
      </c>
      <c r="C858" s="60">
        <v>56274.094960000002</v>
      </c>
      <c r="E858" s="1">
        <f>(C858-C$7)/C$8</f>
        <v>8287.9994457693192</v>
      </c>
      <c r="F858" s="1">
        <f>ROUND(2*E858,0)/2</f>
        <v>8288</v>
      </c>
      <c r="G858" s="1">
        <f>C858-(C$7+C$8*F858)</f>
        <v>-1.207199995405972E-3</v>
      </c>
      <c r="O858" s="2">
        <f ca="1">+C$11+C$12*F858</f>
        <v>-1.3277707882835338E-3</v>
      </c>
      <c r="Q858" s="5">
        <f>C858-15018.5</f>
        <v>41255.594960000002</v>
      </c>
      <c r="U858" s="1">
        <f>G858</f>
        <v>-1.207199995405972E-3</v>
      </c>
    </row>
    <row r="859" spans="1:21" x14ac:dyDescent="0.2">
      <c r="A859" s="59" t="s">
        <v>1189</v>
      </c>
      <c r="B859" s="61" t="s">
        <v>271</v>
      </c>
      <c r="C859" s="60">
        <v>56276.27306</v>
      </c>
      <c r="E859" s="1">
        <f>(C859-C$7)/C$8</f>
        <v>8288.9994207940454</v>
      </c>
      <c r="F859" s="1">
        <f>ROUND(2*E859,0)/2</f>
        <v>8289</v>
      </c>
      <c r="G859" s="1">
        <f>C859-(C$7+C$8*F859)</f>
        <v>-1.2615999949048273E-3</v>
      </c>
      <c r="O859" s="2">
        <f ca="1">+C$11+C$12*F859</f>
        <v>-1.328266785707544E-3</v>
      </c>
      <c r="Q859" s="5">
        <f>C859-15018.5</f>
        <v>41257.77306</v>
      </c>
      <c r="U859" s="1">
        <f>G859</f>
        <v>-1.2615999949048273E-3</v>
      </c>
    </row>
    <row r="860" spans="1:21" x14ac:dyDescent="0.2">
      <c r="A860" s="59" t="s">
        <v>1189</v>
      </c>
      <c r="B860" s="61" t="s">
        <v>271</v>
      </c>
      <c r="C860" s="60">
        <v>56278.451240000002</v>
      </c>
      <c r="E860" s="1">
        <f>(C860-C$7)/C$8</f>
        <v>8289.9994325471162</v>
      </c>
      <c r="F860" s="1">
        <f>ROUND(2*E860,0)/2</f>
        <v>8290</v>
      </c>
      <c r="G860" s="1">
        <f>C860-(C$7+C$8*F860)</f>
        <v>-1.2359999964246526E-3</v>
      </c>
      <c r="O860" s="2">
        <f ca="1">+C$11+C$12*F860</f>
        <v>-1.3287627831315542E-3</v>
      </c>
      <c r="Q860" s="5">
        <f>C860-15018.5</f>
        <v>41259.951240000002</v>
      </c>
      <c r="U860" s="1">
        <f>G860</f>
        <v>-1.2359999964246526E-3</v>
      </c>
    </row>
    <row r="861" spans="1:21" x14ac:dyDescent="0.2">
      <c r="A861" s="59" t="s">
        <v>1189</v>
      </c>
      <c r="B861" s="61" t="s">
        <v>271</v>
      </c>
      <c r="C861" s="60">
        <v>56280.629390000002</v>
      </c>
      <c r="E861" s="1">
        <f>(C861-C$7)/C$8</f>
        <v>8290.9994305270575</v>
      </c>
      <c r="F861" s="1">
        <f>ROUND(2*E861,0)/2</f>
        <v>8291</v>
      </c>
      <c r="G861" s="1">
        <f>C861-(C$7+C$8*F861)</f>
        <v>-1.240400000824593E-3</v>
      </c>
      <c r="O861" s="2">
        <f ca="1">+C$11+C$12*F861</f>
        <v>-1.3292587805555645E-3</v>
      </c>
      <c r="Q861" s="5">
        <f>C861-15018.5</f>
        <v>41262.129390000002</v>
      </c>
      <c r="U861" s="1">
        <f>G861</f>
        <v>-1.240400000824593E-3</v>
      </c>
    </row>
    <row r="862" spans="1:21" x14ac:dyDescent="0.2">
      <c r="A862" s="59" t="s">
        <v>1189</v>
      </c>
      <c r="B862" s="61" t="s">
        <v>271</v>
      </c>
      <c r="C862" s="60">
        <v>56282.807460000004</v>
      </c>
      <c r="E862" s="1">
        <f>(C862-C$7)/C$8</f>
        <v>8291.9993917786578</v>
      </c>
      <c r="F862" s="1">
        <f>ROUND(2*E862,0)/2</f>
        <v>8292</v>
      </c>
      <c r="G862" s="1">
        <f>C862-(C$7+C$8*F862)</f>
        <v>-1.3247999959276058E-3</v>
      </c>
      <c r="O862" s="2">
        <f ca="1">+C$11+C$12*F862</f>
        <v>-1.3297547779795747E-3</v>
      </c>
      <c r="Q862" s="5">
        <f>C862-15018.5</f>
        <v>41264.307460000004</v>
      </c>
      <c r="U862" s="1">
        <f>G862</f>
        <v>-1.3247999959276058E-3</v>
      </c>
    </row>
    <row r="863" spans="1:21" x14ac:dyDescent="0.2">
      <c r="A863" s="59" t="s">
        <v>1189</v>
      </c>
      <c r="B863" s="61" t="s">
        <v>271</v>
      </c>
      <c r="C863" s="60">
        <v>56284.985610000003</v>
      </c>
      <c r="E863" s="1">
        <f>(C863-C$7)/C$8</f>
        <v>8292.9993897585991</v>
      </c>
      <c r="F863" s="1">
        <f>ROUND(2*E863,0)/2</f>
        <v>8293</v>
      </c>
      <c r="G863" s="1">
        <f>C863-(C$7+C$8*F863)</f>
        <v>-1.3291999930515885E-3</v>
      </c>
      <c r="O863" s="2">
        <f ca="1">+C$11+C$12*F863</f>
        <v>-1.3302507754035849E-3</v>
      </c>
      <c r="Q863" s="5">
        <f>C863-15018.5</f>
        <v>41266.485610000003</v>
      </c>
      <c r="U863" s="1">
        <f>G863</f>
        <v>-1.3291999930515885E-3</v>
      </c>
    </row>
    <row r="864" spans="1:21" x14ac:dyDescent="0.2">
      <c r="A864" s="59" t="s">
        <v>1189</v>
      </c>
      <c r="B864" s="61" t="s">
        <v>271</v>
      </c>
      <c r="C864" s="60">
        <v>56287.16373</v>
      </c>
      <c r="E864" s="1">
        <f>(C864-C$7)/C$8</f>
        <v>8293.9993739654092</v>
      </c>
      <c r="F864" s="1">
        <f>ROUND(2*E864,0)/2</f>
        <v>8294</v>
      </c>
      <c r="G864" s="1">
        <f>C864-(C$7+C$8*F864)</f>
        <v>-1.3635999930556864E-3</v>
      </c>
      <c r="O864" s="2">
        <f ca="1">+C$11+C$12*F864</f>
        <v>-1.330746772827596E-3</v>
      </c>
      <c r="Q864" s="5">
        <f>C864-15018.5</f>
        <v>41268.66373</v>
      </c>
      <c r="U864" s="1">
        <f>G864</f>
        <v>-1.3635999930556864E-3</v>
      </c>
    </row>
    <row r="865" spans="1:21" x14ac:dyDescent="0.2">
      <c r="A865" s="59" t="s">
        <v>1189</v>
      </c>
      <c r="B865" s="61" t="s">
        <v>271</v>
      </c>
      <c r="C865" s="60">
        <v>56289.341930000002</v>
      </c>
      <c r="E865" s="1">
        <f>(C865-C$7)/C$8</f>
        <v>8294.9993949005657</v>
      </c>
      <c r="F865" s="1">
        <f>ROUND(2*E865,0)/2</f>
        <v>8295</v>
      </c>
      <c r="G865" s="1">
        <f>C865-(C$7+C$8*F865)</f>
        <v>-1.3179999950807542E-3</v>
      </c>
      <c r="O865" s="2">
        <f ca="1">+C$11+C$12*F865</f>
        <v>-1.3312427702516063E-3</v>
      </c>
      <c r="Q865" s="5">
        <f>C865-15018.5</f>
        <v>41270.841930000002</v>
      </c>
      <c r="U865" s="1">
        <f>G865</f>
        <v>-1.3179999950807542E-3</v>
      </c>
    </row>
    <row r="866" spans="1:21" x14ac:dyDescent="0.2">
      <c r="A866" s="59" t="s">
        <v>1189</v>
      </c>
      <c r="B866" s="61" t="s">
        <v>271</v>
      </c>
      <c r="C866" s="60">
        <v>56291.520080000002</v>
      </c>
      <c r="E866" s="1">
        <f>(C866-C$7)/C$8</f>
        <v>8295.999392880507</v>
      </c>
      <c r="F866" s="1">
        <f>ROUND(2*E866,0)/2</f>
        <v>8296</v>
      </c>
      <c r="G866" s="1">
        <f>C866-(C$7+C$8*F866)</f>
        <v>-1.3223999994806945E-3</v>
      </c>
      <c r="O866" s="2">
        <f ca="1">+C$11+C$12*F866</f>
        <v>-1.3317387676756165E-3</v>
      </c>
      <c r="Q866" s="5">
        <f>C866-15018.5</f>
        <v>41273.020080000002</v>
      </c>
      <c r="U866" s="1">
        <f>G866</f>
        <v>-1.3223999994806945E-3</v>
      </c>
    </row>
    <row r="867" spans="1:21" x14ac:dyDescent="0.2">
      <c r="A867" s="59" t="s">
        <v>1189</v>
      </c>
      <c r="B867" s="61" t="s">
        <v>271</v>
      </c>
      <c r="C867" s="60">
        <v>56293.698259999997</v>
      </c>
      <c r="E867" s="1">
        <f>(C867-C$7)/C$8</f>
        <v>8296.9994046335742</v>
      </c>
      <c r="F867" s="1">
        <f>ROUND(2*E867,0)/2</f>
        <v>8297</v>
      </c>
      <c r="G867" s="1">
        <f>C867-(C$7+C$8*F867)</f>
        <v>-1.2968000010005198E-3</v>
      </c>
      <c r="O867" s="2">
        <f ca="1">+C$11+C$12*F867</f>
        <v>-1.3322347650996267E-3</v>
      </c>
      <c r="Q867" s="5">
        <f>C867-15018.5</f>
        <v>41275.198259999997</v>
      </c>
      <c r="U867" s="1">
        <f>G867</f>
        <v>-1.2968000010005198E-3</v>
      </c>
    </row>
    <row r="868" spans="1:21" x14ac:dyDescent="0.2">
      <c r="A868" s="59" t="s">
        <v>1189</v>
      </c>
      <c r="B868" s="61" t="s">
        <v>271</v>
      </c>
      <c r="C868" s="60">
        <v>56295.876459999999</v>
      </c>
      <c r="E868" s="1">
        <f>(C868-C$7)/C$8</f>
        <v>8297.9994255687307</v>
      </c>
      <c r="F868" s="1">
        <f>ROUND(2*E868,0)/2</f>
        <v>8298</v>
      </c>
      <c r="G868" s="1">
        <f>C868-(C$7+C$8*F868)</f>
        <v>-1.25119999574963E-3</v>
      </c>
      <c r="O868" s="2">
        <f ca="1">+C$11+C$12*F868</f>
        <v>-1.332730762523637E-3</v>
      </c>
      <c r="Q868" s="5">
        <f>C868-15018.5</f>
        <v>41277.376459999999</v>
      </c>
      <c r="U868" s="1">
        <f>G868</f>
        <v>-1.25119999574963E-3</v>
      </c>
    </row>
    <row r="869" spans="1:21" x14ac:dyDescent="0.2">
      <c r="A869" s="59" t="s">
        <v>1189</v>
      </c>
      <c r="B869" s="61" t="s">
        <v>271</v>
      </c>
      <c r="C869" s="60">
        <v>56298.054640000002</v>
      </c>
      <c r="E869" s="1">
        <f>(C869-C$7)/C$8</f>
        <v>8298.9994373218015</v>
      </c>
      <c r="F869" s="1">
        <f>ROUND(2*E869,0)/2</f>
        <v>8299</v>
      </c>
      <c r="G869" s="1">
        <f>C869-(C$7+C$8*F869)</f>
        <v>-1.2255999899934977E-3</v>
      </c>
      <c r="O869" s="2">
        <f ca="1">+C$11+C$12*F869</f>
        <v>-1.3332267599476472E-3</v>
      </c>
      <c r="Q869" s="5">
        <f>C869-15018.5</f>
        <v>41279.554640000002</v>
      </c>
      <c r="U869" s="1">
        <f>G869</f>
        <v>-1.2255999899934977E-3</v>
      </c>
    </row>
    <row r="870" spans="1:21" x14ac:dyDescent="0.2">
      <c r="A870" s="59" t="s">
        <v>1189</v>
      </c>
      <c r="B870" s="61" t="s">
        <v>271</v>
      </c>
      <c r="C870" s="60">
        <v>56300.232790000002</v>
      </c>
      <c r="E870" s="1">
        <f>(C870-C$7)/C$8</f>
        <v>8299.9994353017428</v>
      </c>
      <c r="F870" s="1">
        <f>ROUND(2*E870,0)/2</f>
        <v>8300</v>
      </c>
      <c r="G870" s="1">
        <f>C870-(C$7+C$8*F870)</f>
        <v>-1.2299999943934381E-3</v>
      </c>
      <c r="O870" s="2">
        <f ca="1">+C$11+C$12*F870</f>
        <v>-1.3337227573716574E-3</v>
      </c>
      <c r="Q870" s="5">
        <f>C870-15018.5</f>
        <v>41281.732790000002</v>
      </c>
      <c r="U870" s="1">
        <f>G870</f>
        <v>-1.2299999943934381E-3</v>
      </c>
    </row>
    <row r="871" spans="1:21" x14ac:dyDescent="0.2">
      <c r="A871" s="59" t="s">
        <v>1189</v>
      </c>
      <c r="B871" s="61" t="s">
        <v>271</v>
      </c>
      <c r="C871" s="60">
        <v>56302.410980000001</v>
      </c>
      <c r="E871" s="1">
        <f>(C871-C$7)/C$8</f>
        <v>8300.9994516458537</v>
      </c>
      <c r="F871" s="1">
        <f>ROUND(2*E871,0)/2</f>
        <v>8301</v>
      </c>
      <c r="G871" s="1">
        <f>C871-(C$7+C$8*F871)</f>
        <v>-1.1943999998038635E-3</v>
      </c>
      <c r="O871" s="2">
        <f ca="1">+C$11+C$12*F871</f>
        <v>-1.3342187547956677E-3</v>
      </c>
      <c r="Q871" s="5">
        <f>C871-15018.5</f>
        <v>41283.910980000001</v>
      </c>
      <c r="U871" s="1">
        <f>G871</f>
        <v>-1.1943999998038635E-3</v>
      </c>
    </row>
    <row r="872" spans="1:21" x14ac:dyDescent="0.2">
      <c r="A872" s="59" t="s">
        <v>1189</v>
      </c>
      <c r="B872" s="61" t="s">
        <v>271</v>
      </c>
      <c r="C872" s="60">
        <v>56306.7673</v>
      </c>
      <c r="E872" s="1">
        <f>(C872-C$7)/C$8</f>
        <v>8302.9994567878202</v>
      </c>
      <c r="F872" s="1">
        <f>ROUND(2*E872,0)/2</f>
        <v>8303</v>
      </c>
      <c r="G872" s="1">
        <f>C872-(C$7+C$8*F872)</f>
        <v>-1.1831999945570715E-3</v>
      </c>
      <c r="O872" s="2">
        <f ca="1">+C$11+C$12*F872</f>
        <v>-1.335210749643689E-3</v>
      </c>
      <c r="Q872" s="5">
        <f>C872-15018.5</f>
        <v>41288.2673</v>
      </c>
      <c r="U872" s="1">
        <f>G872</f>
        <v>-1.1831999945570715E-3</v>
      </c>
    </row>
    <row r="873" spans="1:21" x14ac:dyDescent="0.2">
      <c r="A873" s="59" t="s">
        <v>1189</v>
      </c>
      <c r="B873" s="61" t="s">
        <v>271</v>
      </c>
      <c r="C873" s="60">
        <v>56308.945449999999</v>
      </c>
      <c r="E873" s="1">
        <f>(C873-C$7)/C$8</f>
        <v>8303.9994547677616</v>
      </c>
      <c r="F873" s="1">
        <f>ROUND(2*E873,0)/2</f>
        <v>8304</v>
      </c>
      <c r="G873" s="1">
        <f>C873-(C$7+C$8*F873)</f>
        <v>-1.1875999989570118E-3</v>
      </c>
      <c r="O873" s="2">
        <f ca="1">+C$11+C$12*F873</f>
        <v>-1.3357067470676992E-3</v>
      </c>
      <c r="Q873" s="5">
        <f>C873-15018.5</f>
        <v>41290.445449999999</v>
      </c>
      <c r="U873" s="1">
        <f>G873</f>
        <v>-1.1875999989570118E-3</v>
      </c>
    </row>
    <row r="874" spans="1:21" x14ac:dyDescent="0.2">
      <c r="A874" s="59" t="s">
        <v>1189</v>
      </c>
      <c r="B874" s="61" t="s">
        <v>271</v>
      </c>
      <c r="C874" s="60">
        <v>56322.014329999998</v>
      </c>
      <c r="E874" s="1">
        <f>(C874-C$7)/C$8</f>
        <v>8309.9994334653238</v>
      </c>
      <c r="F874" s="1">
        <f>ROUND(2*E874,0)/2</f>
        <v>8310</v>
      </c>
      <c r="G874" s="1">
        <f>C874-(C$7+C$8*F874)</f>
        <v>-1.2340000030235387E-3</v>
      </c>
      <c r="O874" s="2">
        <f ca="1">+C$11+C$12*F874</f>
        <v>-1.3386827316117615E-3</v>
      </c>
      <c r="Q874" s="5">
        <f>C874-15018.5</f>
        <v>41303.514329999998</v>
      </c>
      <c r="U874" s="1">
        <f>G874</f>
        <v>-1.2340000030235387E-3</v>
      </c>
    </row>
    <row r="875" spans="1:21" x14ac:dyDescent="0.2">
      <c r="A875" s="59" t="s">
        <v>1189</v>
      </c>
      <c r="B875" s="61" t="s">
        <v>271</v>
      </c>
      <c r="C875" s="60">
        <v>56324.192459999998</v>
      </c>
      <c r="E875" s="1">
        <f>(C875-C$7)/C$8</f>
        <v>8310.9994222631794</v>
      </c>
      <c r="F875" s="1">
        <f>ROUND(2*E875,0)/2</f>
        <v>8311</v>
      </c>
      <c r="G875" s="1">
        <f>C875-(C$7+C$8*F875)</f>
        <v>-1.258399999642279E-3</v>
      </c>
      <c r="O875" s="2">
        <f ca="1">+C$11+C$12*F875</f>
        <v>-1.3391787290357718E-3</v>
      </c>
      <c r="Q875" s="5">
        <f>C875-15018.5</f>
        <v>41305.692459999998</v>
      </c>
      <c r="U875" s="1">
        <f>G875</f>
        <v>-1.258399999642279E-3</v>
      </c>
    </row>
    <row r="876" spans="1:21" x14ac:dyDescent="0.2">
      <c r="A876" s="59" t="s">
        <v>1189</v>
      </c>
      <c r="B876" s="61" t="s">
        <v>271</v>
      </c>
      <c r="C876" s="60">
        <v>56326.370649999997</v>
      </c>
      <c r="E876" s="1">
        <f>(C876-C$7)/C$8</f>
        <v>8311.9994386072904</v>
      </c>
      <c r="F876" s="1">
        <f>ROUND(2*E876,0)/2</f>
        <v>8312</v>
      </c>
      <c r="G876" s="1">
        <f>C876-(C$7+C$8*F876)</f>
        <v>-1.2227999977767467E-3</v>
      </c>
      <c r="O876" s="2">
        <f ca="1">+C$11+C$12*F876</f>
        <v>-1.339674726459782E-3</v>
      </c>
      <c r="Q876" s="5">
        <f>C876-15018.5</f>
        <v>41307.870649999997</v>
      </c>
      <c r="U876" s="1">
        <f>G876</f>
        <v>-1.2227999977767467E-3</v>
      </c>
    </row>
    <row r="877" spans="1:21" x14ac:dyDescent="0.2">
      <c r="A877" s="59" t="s">
        <v>1189</v>
      </c>
      <c r="B877" s="61" t="s">
        <v>271</v>
      </c>
      <c r="C877" s="60">
        <v>56328.54883</v>
      </c>
      <c r="E877" s="1">
        <f>(C877-C$7)/C$8</f>
        <v>8312.9994503603612</v>
      </c>
      <c r="F877" s="1">
        <f>ROUND(2*E877,0)/2</f>
        <v>8313</v>
      </c>
      <c r="G877" s="1">
        <f>C877-(C$7+C$8*F877)</f>
        <v>-1.1971999992965721E-3</v>
      </c>
      <c r="O877" s="2">
        <f ca="1">+C$11+C$12*F877</f>
        <v>-1.3401707238837922E-3</v>
      </c>
      <c r="Q877" s="5">
        <f>C877-15018.5</f>
        <v>41310.04883</v>
      </c>
      <c r="U877" s="1">
        <f>G877</f>
        <v>-1.1971999992965721E-3</v>
      </c>
    </row>
    <row r="878" spans="1:21" x14ac:dyDescent="0.2">
      <c r="A878" s="59" t="s">
        <v>1189</v>
      </c>
      <c r="B878" s="61" t="s">
        <v>271</v>
      </c>
      <c r="C878" s="60">
        <v>56330.72696</v>
      </c>
      <c r="E878" s="1">
        <f>(C878-C$7)/C$8</f>
        <v>8313.9994391582168</v>
      </c>
      <c r="F878" s="1">
        <f>ROUND(2*E878,0)/2</f>
        <v>8314</v>
      </c>
      <c r="G878" s="1">
        <f>C878-(C$7+C$8*F878)</f>
        <v>-1.2215999959153123E-3</v>
      </c>
      <c r="O878" s="2">
        <f ca="1">+C$11+C$12*F878</f>
        <v>-1.3406667213078025E-3</v>
      </c>
      <c r="Q878" s="5">
        <f>C878-15018.5</f>
        <v>41312.22696</v>
      </c>
      <c r="U878" s="1">
        <f>G878</f>
        <v>-1.2215999959153123E-3</v>
      </c>
    </row>
    <row r="879" spans="1:21" x14ac:dyDescent="0.2">
      <c r="A879" s="59" t="s">
        <v>1189</v>
      </c>
      <c r="B879" s="61" t="s">
        <v>271</v>
      </c>
      <c r="C879" s="60">
        <v>56332.90509</v>
      </c>
      <c r="E879" s="1">
        <f>(C879-C$7)/C$8</f>
        <v>8314.9994279560724</v>
      </c>
      <c r="F879" s="1">
        <f>ROUND(2*E879,0)/2</f>
        <v>8315</v>
      </c>
      <c r="G879" s="1">
        <f>C879-(C$7+C$8*F879)</f>
        <v>-1.2459999998100102E-3</v>
      </c>
      <c r="O879" s="2">
        <f ca="1">+C$11+C$12*F879</f>
        <v>-1.3411627187318127E-3</v>
      </c>
      <c r="Q879" s="5">
        <f>C879-15018.5</f>
        <v>41314.40509</v>
      </c>
      <c r="U879" s="1">
        <f>G879</f>
        <v>-1.2459999998100102E-3</v>
      </c>
    </row>
    <row r="880" spans="1:21" x14ac:dyDescent="0.2">
      <c r="A880" s="59" t="s">
        <v>1189</v>
      </c>
      <c r="B880" s="61" t="s">
        <v>271</v>
      </c>
      <c r="C880" s="60">
        <v>56335.083229999997</v>
      </c>
      <c r="E880" s="1">
        <f>(C880-C$7)/C$8</f>
        <v>8315.99942134497</v>
      </c>
      <c r="F880" s="1">
        <f>ROUND(2*E880,0)/2</f>
        <v>8316</v>
      </c>
      <c r="G880" s="1">
        <f>C880-(C$7+C$8*F880)</f>
        <v>-1.2604000003193505E-3</v>
      </c>
      <c r="O880" s="2">
        <f ca="1">+C$11+C$12*F880</f>
        <v>-1.3416587161558229E-3</v>
      </c>
      <c r="Q880" s="5">
        <f>C880-15018.5</f>
        <v>41316.583229999997</v>
      </c>
      <c r="U880" s="1">
        <f>G880</f>
        <v>-1.2604000003193505E-3</v>
      </c>
    </row>
    <row r="881" spans="1:21" x14ac:dyDescent="0.2">
      <c r="A881" s="59" t="s">
        <v>1189</v>
      </c>
      <c r="B881" s="61" t="s">
        <v>271</v>
      </c>
      <c r="C881" s="60">
        <v>56337.26137</v>
      </c>
      <c r="E881" s="1">
        <f>(C881-C$7)/C$8</f>
        <v>8316.9994147338693</v>
      </c>
      <c r="F881" s="1">
        <f>ROUND(2*E881,0)/2</f>
        <v>8317</v>
      </c>
      <c r="G881" s="1">
        <f>C881-(C$7+C$8*F881)</f>
        <v>-1.2747999935527332E-3</v>
      </c>
      <c r="O881" s="2">
        <f ca="1">+C$11+C$12*F881</f>
        <v>-1.3421547135798332E-3</v>
      </c>
      <c r="Q881" s="5">
        <f>C881-15018.5</f>
        <v>41318.76137</v>
      </c>
      <c r="U881" s="1">
        <f>G881</f>
        <v>-1.2747999935527332E-3</v>
      </c>
    </row>
    <row r="882" spans="1:21" x14ac:dyDescent="0.2">
      <c r="A882" s="59" t="s">
        <v>1189</v>
      </c>
      <c r="B882" s="61" t="s">
        <v>271</v>
      </c>
      <c r="C882" s="60">
        <v>56339.439559999999</v>
      </c>
      <c r="E882" s="1">
        <f>(C882-C$7)/C$8</f>
        <v>8317.9994310779821</v>
      </c>
      <c r="F882" s="1">
        <f>ROUND(2*E882,0)/2</f>
        <v>8318</v>
      </c>
      <c r="G882" s="1">
        <f>C882-(C$7+C$8*F882)</f>
        <v>-1.2391999989631586E-3</v>
      </c>
      <c r="O882" s="2">
        <f ca="1">+C$11+C$12*F882</f>
        <v>-1.3426507110038443E-3</v>
      </c>
      <c r="Q882" s="5">
        <f>C882-15018.5</f>
        <v>41320.939559999999</v>
      </c>
      <c r="U882" s="1">
        <f>G882</f>
        <v>-1.2391999989631586E-3</v>
      </c>
    </row>
    <row r="883" spans="1:21" x14ac:dyDescent="0.2">
      <c r="A883" s="59" t="s">
        <v>1189</v>
      </c>
      <c r="B883" s="61" t="s">
        <v>271</v>
      </c>
      <c r="C883" s="60">
        <v>56341.617700000003</v>
      </c>
      <c r="E883" s="1">
        <f>(C883-C$7)/C$8</f>
        <v>8318.9994244668815</v>
      </c>
      <c r="F883" s="1">
        <f>ROUND(2*E883,0)/2</f>
        <v>8319</v>
      </c>
      <c r="G883" s="1">
        <f>C883-(C$7+C$8*F883)</f>
        <v>-1.2535999994724989E-3</v>
      </c>
      <c r="O883" s="2">
        <f ca="1">+C$11+C$12*F883</f>
        <v>-1.3431467084278545E-3</v>
      </c>
      <c r="Q883" s="5">
        <f>C883-15018.5</f>
        <v>41323.117700000003</v>
      </c>
      <c r="U883" s="1">
        <f>G883</f>
        <v>-1.2535999994724989E-3</v>
      </c>
    </row>
    <row r="884" spans="1:21" x14ac:dyDescent="0.2">
      <c r="A884" s="59" t="s">
        <v>1189</v>
      </c>
      <c r="B884" s="61" t="s">
        <v>271</v>
      </c>
      <c r="C884" s="60">
        <v>56343.795859999998</v>
      </c>
      <c r="E884" s="1">
        <f>(C884-C$7)/C$8</f>
        <v>8319.9994270378629</v>
      </c>
      <c r="F884" s="1">
        <f>ROUND(2*E884,0)/2</f>
        <v>8320</v>
      </c>
      <c r="G884" s="1">
        <f>C884-(C$7+C$8*F884)</f>
        <v>-1.2480000004870817E-3</v>
      </c>
      <c r="O884" s="2">
        <f ca="1">+C$11+C$12*F884</f>
        <v>-1.3436427058518647E-3</v>
      </c>
      <c r="Q884" s="5">
        <f>C884-15018.5</f>
        <v>41325.295859999998</v>
      </c>
      <c r="U884" s="1">
        <f>G884</f>
        <v>-1.2480000004870817E-3</v>
      </c>
    </row>
    <row r="885" spans="1:21" x14ac:dyDescent="0.2">
      <c r="A885" s="59" t="s">
        <v>1189</v>
      </c>
      <c r="B885" s="61" t="s">
        <v>271</v>
      </c>
      <c r="C885" s="60">
        <v>56345.974009999998</v>
      </c>
      <c r="E885" s="1">
        <f>(C885-C$7)/C$8</f>
        <v>8320.9994250178042</v>
      </c>
      <c r="F885" s="1">
        <f>ROUND(2*E885,0)/2</f>
        <v>8321</v>
      </c>
      <c r="G885" s="1">
        <f>C885-(C$7+C$8*F885)</f>
        <v>-1.2523999976110645E-3</v>
      </c>
      <c r="O885" s="2">
        <f ca="1">+C$11+C$12*F885</f>
        <v>-1.344138703275875E-3</v>
      </c>
      <c r="Q885" s="5">
        <f>C885-15018.5</f>
        <v>41327.474009999998</v>
      </c>
      <c r="U885" s="1">
        <f>G885</f>
        <v>-1.2523999976110645E-3</v>
      </c>
    </row>
    <row r="886" spans="1:21" x14ac:dyDescent="0.2">
      <c r="A886" s="59" t="s">
        <v>1189</v>
      </c>
      <c r="B886" s="61" t="s">
        <v>271</v>
      </c>
      <c r="C886" s="60">
        <v>56348.152199999997</v>
      </c>
      <c r="E886" s="1">
        <f>(C886-C$7)/C$8</f>
        <v>8321.9994413619152</v>
      </c>
      <c r="F886" s="1">
        <f>ROUND(2*E886,0)/2</f>
        <v>8322</v>
      </c>
      <c r="G886" s="1">
        <f>C886-(C$7+C$8*F886)</f>
        <v>-1.2167999957455322E-3</v>
      </c>
      <c r="O886" s="2">
        <f ca="1">+C$11+C$12*F886</f>
        <v>-1.3446347006998852E-3</v>
      </c>
      <c r="Q886" s="5">
        <f>C886-15018.5</f>
        <v>41329.652199999997</v>
      </c>
      <c r="U886" s="1">
        <f>G886</f>
        <v>-1.2167999957455322E-3</v>
      </c>
    </row>
    <row r="887" spans="1:21" x14ac:dyDescent="0.2">
      <c r="A887" s="59" t="s">
        <v>1189</v>
      </c>
      <c r="B887" s="61" t="s">
        <v>271</v>
      </c>
      <c r="C887" s="60">
        <v>56350.330320000001</v>
      </c>
      <c r="E887" s="1">
        <f>(C887-C$7)/C$8</f>
        <v>8322.9994255687307</v>
      </c>
      <c r="F887" s="1">
        <f>ROUND(2*E887,0)/2</f>
        <v>8323</v>
      </c>
      <c r="G887" s="1">
        <f>C887-(C$7+C$8*F887)</f>
        <v>-1.25119999574963E-3</v>
      </c>
      <c r="O887" s="2">
        <f ca="1">+C$11+C$12*F887</f>
        <v>-1.3451306981238954E-3</v>
      </c>
      <c r="Q887" s="5">
        <f>C887-15018.5</f>
        <v>41331.830320000001</v>
      </c>
      <c r="U887" s="1">
        <f>G887</f>
        <v>-1.25119999574963E-3</v>
      </c>
    </row>
    <row r="888" spans="1:21" x14ac:dyDescent="0.2">
      <c r="A888" s="59" t="s">
        <v>1189</v>
      </c>
      <c r="B888" s="61" t="s">
        <v>271</v>
      </c>
      <c r="C888" s="60">
        <v>56352.508549999999</v>
      </c>
      <c r="E888" s="1">
        <f>(C888-C$7)/C$8</f>
        <v>8323.999460277013</v>
      </c>
      <c r="F888" s="1">
        <f>ROUND(2*E888,0)/2</f>
        <v>8324</v>
      </c>
      <c r="G888" s="1">
        <f>C888-(C$7+C$8*F888)</f>
        <v>-1.1756000021705404E-3</v>
      </c>
      <c r="O888" s="2">
        <f ca="1">+C$11+C$12*F888</f>
        <v>-1.3456266955479057E-3</v>
      </c>
      <c r="Q888" s="5">
        <f>C888-15018.5</f>
        <v>41334.008549999999</v>
      </c>
      <c r="U888" s="1">
        <f>G888</f>
        <v>-1.1756000021705404E-3</v>
      </c>
    </row>
    <row r="889" spans="1:21" x14ac:dyDescent="0.2">
      <c r="A889" s="59" t="s">
        <v>1189</v>
      </c>
      <c r="B889" s="61" t="s">
        <v>271</v>
      </c>
      <c r="C889" s="60">
        <v>56354.68662</v>
      </c>
      <c r="E889" s="1">
        <f>(C889-C$7)/C$8</f>
        <v>8324.9994215286133</v>
      </c>
      <c r="F889" s="1">
        <f>ROUND(2*E889,0)/2</f>
        <v>8325</v>
      </c>
      <c r="G889" s="1">
        <f>C889-(C$7+C$8*F889)</f>
        <v>-1.2599999972735532E-3</v>
      </c>
      <c r="O889" s="2">
        <f ca="1">+C$11+C$12*F889</f>
        <v>-1.3461226929719159E-3</v>
      </c>
      <c r="Q889" s="5">
        <f>C889-15018.5</f>
        <v>41336.18662</v>
      </c>
      <c r="U889" s="1">
        <f>G889</f>
        <v>-1.2599999972735532E-3</v>
      </c>
    </row>
    <row r="890" spans="1:21" x14ac:dyDescent="0.2">
      <c r="A890" s="59" t="s">
        <v>1189</v>
      </c>
      <c r="B890" s="61" t="s">
        <v>271</v>
      </c>
      <c r="C890" s="60">
        <v>56356.864820000003</v>
      </c>
      <c r="E890" s="1">
        <f>(C890-C$7)/C$8</f>
        <v>8325.9994424637698</v>
      </c>
      <c r="F890" s="1">
        <f>ROUND(2*E890,0)/2</f>
        <v>8326</v>
      </c>
      <c r="G890" s="1">
        <f>C890-(C$7+C$8*F890)</f>
        <v>-1.2143999920226634E-3</v>
      </c>
      <c r="O890" s="2">
        <f ca="1">+C$11+C$12*F890</f>
        <v>-1.346618690395927E-3</v>
      </c>
      <c r="Q890" s="5">
        <f>C890-15018.5</f>
        <v>41338.364820000003</v>
      </c>
      <c r="U890" s="1">
        <f>G890</f>
        <v>-1.2143999920226634E-3</v>
      </c>
    </row>
    <row r="891" spans="1:21" x14ac:dyDescent="0.2">
      <c r="A891" s="59" t="s">
        <v>1189</v>
      </c>
      <c r="B891" s="61" t="s">
        <v>271</v>
      </c>
      <c r="C891" s="60">
        <v>56361.221109999999</v>
      </c>
      <c r="E891" s="1">
        <f>(C891-C$7)/C$8</f>
        <v>8327.9994338326069</v>
      </c>
      <c r="F891" s="1">
        <f>ROUND(2*E891,0)/2</f>
        <v>8328</v>
      </c>
      <c r="G891" s="1">
        <f>C891-(C$7+C$8*F891)</f>
        <v>-1.2332000042079017E-3</v>
      </c>
      <c r="O891" s="2">
        <f ca="1">+C$11+C$12*F891</f>
        <v>-1.3476106852439475E-3</v>
      </c>
      <c r="Q891" s="5">
        <f>C891-15018.5</f>
        <v>41342.721109999999</v>
      </c>
      <c r="U891" s="1">
        <f>G891</f>
        <v>-1.2332000042079017E-3</v>
      </c>
    </row>
    <row r="892" spans="1:21" x14ac:dyDescent="0.2">
      <c r="A892" s="59" t="s">
        <v>1189</v>
      </c>
      <c r="B892" s="61" t="s">
        <v>271</v>
      </c>
      <c r="C892" s="60">
        <v>56363.399189999996</v>
      </c>
      <c r="E892" s="1">
        <f>(C892-C$7)/C$8</f>
        <v>8328.9993996752473</v>
      </c>
      <c r="F892" s="1">
        <f>ROUND(2*E892,0)/2</f>
        <v>8329</v>
      </c>
      <c r="G892" s="1">
        <f>C892-(C$7+C$8*F892)</f>
        <v>-1.3076000032015145E-3</v>
      </c>
      <c r="O892" s="2">
        <f ca="1">+C$11+C$12*F892</f>
        <v>-1.3481066826679577E-3</v>
      </c>
      <c r="Q892" s="5">
        <f>C892-15018.5</f>
        <v>41344.899189999996</v>
      </c>
      <c r="U892" s="1">
        <f>G892</f>
        <v>-1.3076000032015145E-3</v>
      </c>
    </row>
    <row r="893" spans="1:21" x14ac:dyDescent="0.2">
      <c r="A893" s="59" t="s">
        <v>1189</v>
      </c>
      <c r="B893" s="61" t="s">
        <v>271</v>
      </c>
      <c r="C893" s="60">
        <v>56365.577340000003</v>
      </c>
      <c r="E893" s="1">
        <f>(C893-C$7)/C$8</f>
        <v>8329.9993976551923</v>
      </c>
      <c r="F893" s="1">
        <f>ROUND(2*E893,0)/2</f>
        <v>8330</v>
      </c>
      <c r="G893" s="1">
        <f>C893-(C$7+C$8*F893)</f>
        <v>-1.3119999930495396E-3</v>
      </c>
      <c r="O893" s="2">
        <f ca="1">+C$11+C$12*F893</f>
        <v>-1.3486026800919679E-3</v>
      </c>
      <c r="Q893" s="5">
        <f>C893-15018.5</f>
        <v>41347.077340000003</v>
      </c>
      <c r="U893" s="1">
        <f>G893</f>
        <v>-1.3119999930495396E-3</v>
      </c>
    </row>
    <row r="894" spans="1:21" x14ac:dyDescent="0.2">
      <c r="A894" s="59" t="s">
        <v>1189</v>
      </c>
      <c r="B894" s="61" t="s">
        <v>271</v>
      </c>
      <c r="C894" s="60">
        <v>56367.755599999997</v>
      </c>
      <c r="E894" s="1">
        <f>(C894-C$7)/C$8</f>
        <v>8330.9994461366005</v>
      </c>
      <c r="F894" s="1">
        <f>ROUND(2*E894,0)/2</f>
        <v>8331</v>
      </c>
      <c r="G894" s="1">
        <f>C894-(C$7+C$8*F894)</f>
        <v>-1.2063999965903349E-3</v>
      </c>
      <c r="O894" s="2">
        <f ca="1">+C$11+C$12*F894</f>
        <v>-1.3490986775159782E-3</v>
      </c>
      <c r="Q894" s="5">
        <f>C894-15018.5</f>
        <v>41349.255599999997</v>
      </c>
      <c r="U894" s="1">
        <f>G894</f>
        <v>-1.2063999965903349E-3</v>
      </c>
    </row>
    <row r="895" spans="1:21" x14ac:dyDescent="0.2">
      <c r="A895" s="59" t="s">
        <v>1189</v>
      </c>
      <c r="B895" s="61" t="s">
        <v>271</v>
      </c>
      <c r="C895" s="60">
        <v>56369.933790000003</v>
      </c>
      <c r="E895" s="1">
        <f>(C895-C$7)/C$8</f>
        <v>8331.999462480715</v>
      </c>
      <c r="F895" s="1">
        <f>ROUND(2*E895,0)/2</f>
        <v>8332</v>
      </c>
      <c r="G895" s="1">
        <f>C895-(C$7+C$8*F895)</f>
        <v>-1.1707999947248027E-3</v>
      </c>
      <c r="O895" s="2">
        <f ca="1">+C$11+C$12*F895</f>
        <v>-1.3495946749399884E-3</v>
      </c>
      <c r="Q895" s="5">
        <f>C895-15018.5</f>
        <v>41351.433790000003</v>
      </c>
      <c r="U895" s="1">
        <f>G895</f>
        <v>-1.1707999947248027E-3</v>
      </c>
    </row>
    <row r="896" spans="1:21" x14ac:dyDescent="0.2">
      <c r="A896" s="59" t="s">
        <v>1189</v>
      </c>
      <c r="B896" s="61" t="s">
        <v>271</v>
      </c>
      <c r="C896" s="60">
        <v>56372.111960000002</v>
      </c>
      <c r="E896" s="1">
        <f>(C896-C$7)/C$8</f>
        <v>8332.999469642742</v>
      </c>
      <c r="F896" s="1">
        <f>ROUND(2*E896,0)/2</f>
        <v>8333</v>
      </c>
      <c r="G896" s="1">
        <f>C896-(C$7+C$8*F896)</f>
        <v>-1.1551999996299855E-3</v>
      </c>
      <c r="O896" s="2">
        <f ca="1">+C$11+C$12*F896</f>
        <v>-1.3500906723639986E-3</v>
      </c>
      <c r="Q896" s="5">
        <f>C896-15018.5</f>
        <v>41353.611960000002</v>
      </c>
      <c r="U896" s="1">
        <f>G896</f>
        <v>-1.1551999996299855E-3</v>
      </c>
    </row>
    <row r="897" spans="1:21" x14ac:dyDescent="0.2">
      <c r="A897" s="59" t="s">
        <v>1189</v>
      </c>
      <c r="B897" s="61" t="s">
        <v>271</v>
      </c>
      <c r="C897" s="60">
        <v>56374.290050000003</v>
      </c>
      <c r="E897" s="1">
        <f>(C897-C$7)/C$8</f>
        <v>8333.9994400764263</v>
      </c>
      <c r="F897" s="1">
        <f>ROUND(2*E897,0)/2</f>
        <v>8334</v>
      </c>
      <c r="G897" s="1">
        <f>C897-(C$7+C$8*F897)</f>
        <v>-1.2195999952382408E-3</v>
      </c>
      <c r="O897" s="2">
        <f ca="1">+C$11+C$12*F897</f>
        <v>-1.3505866697880098E-3</v>
      </c>
      <c r="Q897" s="5">
        <f>C897-15018.5</f>
        <v>41355.790050000003</v>
      </c>
      <c r="U897" s="1">
        <f>G897</f>
        <v>-1.2195999952382408E-3</v>
      </c>
    </row>
    <row r="898" spans="1:21" x14ac:dyDescent="0.2">
      <c r="A898" s="59" t="s">
        <v>1189</v>
      </c>
      <c r="B898" s="61" t="s">
        <v>271</v>
      </c>
      <c r="C898" s="60">
        <v>56376.468249999998</v>
      </c>
      <c r="E898" s="1">
        <f>(C898-C$7)/C$8</f>
        <v>8334.9994610115791</v>
      </c>
      <c r="F898" s="1">
        <f>ROUND(2*E898,0)/2</f>
        <v>8335</v>
      </c>
      <c r="G898" s="1">
        <f>C898-(C$7+C$8*F898)</f>
        <v>-1.1739999972633086E-3</v>
      </c>
      <c r="O898" s="2">
        <f ca="1">+C$11+C$12*F898</f>
        <v>-1.35108266721202E-3</v>
      </c>
      <c r="Q898" s="5">
        <f>C898-15018.5</f>
        <v>41357.968249999998</v>
      </c>
      <c r="U898" s="1">
        <f>G898</f>
        <v>-1.1739999972633086E-3</v>
      </c>
    </row>
    <row r="899" spans="1:21" x14ac:dyDescent="0.2">
      <c r="A899" s="59" t="s">
        <v>1189</v>
      </c>
      <c r="B899" s="61" t="s">
        <v>271</v>
      </c>
      <c r="C899" s="60">
        <v>56378.646370000002</v>
      </c>
      <c r="E899" s="1">
        <f>(C899-C$7)/C$8</f>
        <v>8335.9994452183946</v>
      </c>
      <c r="F899" s="1">
        <f>ROUND(2*E899,0)/2</f>
        <v>8336</v>
      </c>
      <c r="G899" s="1">
        <f>C899-(C$7+C$8*F899)</f>
        <v>-1.2083999899914488E-3</v>
      </c>
      <c r="O899" s="2">
        <f ca="1">+C$11+C$12*F899</f>
        <v>-1.3515786646360302E-3</v>
      </c>
      <c r="Q899" s="5">
        <f>C899-15018.5</f>
        <v>41360.146370000002</v>
      </c>
      <c r="U899" s="1">
        <f>G899</f>
        <v>-1.2083999899914488E-3</v>
      </c>
    </row>
    <row r="900" spans="1:21" x14ac:dyDescent="0.2">
      <c r="A900" s="59" t="s">
        <v>1189</v>
      </c>
      <c r="B900" s="61" t="s">
        <v>271</v>
      </c>
      <c r="C900" s="60">
        <v>56380.824500000002</v>
      </c>
      <c r="E900" s="1">
        <f>(C900-C$7)/C$8</f>
        <v>8336.9994340162502</v>
      </c>
      <c r="F900" s="1">
        <f>ROUND(2*E900,0)/2</f>
        <v>8337</v>
      </c>
      <c r="G900" s="1">
        <f>C900-(C$7+C$8*F900)</f>
        <v>-1.2327999938861467E-3</v>
      </c>
      <c r="O900" s="2">
        <f ca="1">+C$11+C$12*F900</f>
        <v>-1.3520746620600405E-3</v>
      </c>
      <c r="Q900" s="5">
        <f>C900-15018.5</f>
        <v>41362.324500000002</v>
      </c>
      <c r="U900" s="1">
        <f>G900</f>
        <v>-1.2327999938861467E-3</v>
      </c>
    </row>
    <row r="901" spans="1:21" x14ac:dyDescent="0.2">
      <c r="A901" s="59" t="s">
        <v>1189</v>
      </c>
      <c r="B901" s="61" t="s">
        <v>271</v>
      </c>
      <c r="C901" s="60">
        <v>56383.002659999998</v>
      </c>
      <c r="E901" s="1">
        <f>(C901-C$7)/C$8</f>
        <v>8337.9994365872317</v>
      </c>
      <c r="F901" s="1">
        <f>ROUND(2*E901,0)/2</f>
        <v>8338</v>
      </c>
      <c r="G901" s="1">
        <f>C901-(C$7+C$8*F901)</f>
        <v>-1.2272000021766871E-3</v>
      </c>
      <c r="O901" s="2">
        <f ca="1">+C$11+C$12*F901</f>
        <v>-1.3525706594840507E-3</v>
      </c>
      <c r="Q901" s="5">
        <f>C901-15018.5</f>
        <v>41364.502659999998</v>
      </c>
      <c r="U901" s="1">
        <f>G901</f>
        <v>-1.2272000021766871E-3</v>
      </c>
    </row>
    <row r="902" spans="1:21" x14ac:dyDescent="0.2">
      <c r="A902" s="59" t="s">
        <v>1189</v>
      </c>
      <c r="B902" s="61" t="s">
        <v>271</v>
      </c>
      <c r="C902" s="60">
        <v>56385.180820000001</v>
      </c>
      <c r="E902" s="1">
        <f>(C902-C$7)/C$8</f>
        <v>8338.9994391582168</v>
      </c>
      <c r="F902" s="1">
        <f>ROUND(2*E902,0)/2</f>
        <v>8339</v>
      </c>
      <c r="G902" s="1">
        <f>C902-(C$7+C$8*F902)</f>
        <v>-1.2215999959153123E-3</v>
      </c>
      <c r="O902" s="2">
        <f ca="1">+C$11+C$12*F902</f>
        <v>-1.3530666569080609E-3</v>
      </c>
      <c r="Q902" s="5">
        <f>C902-15018.5</f>
        <v>41366.680820000001</v>
      </c>
      <c r="U902" s="1">
        <f>G902</f>
        <v>-1.2215999959153123E-3</v>
      </c>
    </row>
    <row r="903" spans="1:21" x14ac:dyDescent="0.2">
      <c r="A903" s="59" t="s">
        <v>1189</v>
      </c>
      <c r="B903" s="61" t="s">
        <v>271</v>
      </c>
      <c r="C903" s="60">
        <v>56387.358999999997</v>
      </c>
      <c r="E903" s="1">
        <f>(C903-C$7)/C$8</f>
        <v>8339.9994509112857</v>
      </c>
      <c r="F903" s="1">
        <f>ROUND(2*E903,0)/2</f>
        <v>8340</v>
      </c>
      <c r="G903" s="1">
        <f>C903-(C$7+C$8*F903)</f>
        <v>-1.1959999974351376E-3</v>
      </c>
      <c r="O903" s="2">
        <f ca="1">+C$11+C$12*F903</f>
        <v>-1.3535626543320712E-3</v>
      </c>
      <c r="Q903" s="5">
        <f>C903-15018.5</f>
        <v>41368.858999999997</v>
      </c>
      <c r="U903" s="1">
        <f>G903</f>
        <v>-1.1959999974351376E-3</v>
      </c>
    </row>
    <row r="904" spans="1:21" x14ac:dyDescent="0.2">
      <c r="A904" s="59" t="s">
        <v>1189</v>
      </c>
      <c r="B904" s="61" t="s">
        <v>271</v>
      </c>
      <c r="C904" s="60">
        <v>56389.53716</v>
      </c>
      <c r="E904" s="1">
        <f>(C904-C$7)/C$8</f>
        <v>8340.9994534822708</v>
      </c>
      <c r="F904" s="1">
        <f>ROUND(2*E904,0)/2</f>
        <v>8341</v>
      </c>
      <c r="G904" s="1">
        <f>C904-(C$7+C$8*F904)</f>
        <v>-1.1903999984497204E-3</v>
      </c>
      <c r="O904" s="2">
        <f ca="1">+C$11+C$12*F904</f>
        <v>-1.3540586517560814E-3</v>
      </c>
      <c r="Q904" s="5">
        <f>C904-15018.5</f>
        <v>41371.03716</v>
      </c>
      <c r="U904" s="1">
        <f>G904</f>
        <v>-1.1903999984497204E-3</v>
      </c>
    </row>
    <row r="905" spans="1:21" x14ac:dyDescent="0.2">
      <c r="A905" s="95" t="s">
        <v>1986</v>
      </c>
      <c r="B905" s="96" t="s">
        <v>271</v>
      </c>
      <c r="C905" s="97">
        <v>56461.413800000002</v>
      </c>
      <c r="D905" s="97">
        <v>1E-4</v>
      </c>
      <c r="E905" s="1">
        <f>(C905-C$7)/C$8</f>
        <v>8373.9983262894511</v>
      </c>
      <c r="F905" s="1">
        <f>ROUND(2*E905,0)/2</f>
        <v>8374</v>
      </c>
      <c r="G905" s="1">
        <f>C905-(C$7+C$8*F905)</f>
        <v>-3.6455999943427742E-3</v>
      </c>
      <c r="K905" s="1">
        <f>G905</f>
        <v>-3.6455999943427742E-3</v>
      </c>
      <c r="O905" s="2">
        <f ca="1">+C$11+C$12*F905</f>
        <v>-1.3704265667484226E-3</v>
      </c>
      <c r="Q905" s="5">
        <f>C905-15018.5</f>
        <v>41442.913800000002</v>
      </c>
    </row>
    <row r="906" spans="1:21" x14ac:dyDescent="0.2">
      <c r="A906" s="74" t="s">
        <v>314</v>
      </c>
      <c r="B906" s="75"/>
      <c r="C906" s="74">
        <v>56535.4735</v>
      </c>
      <c r="D906" s="74">
        <v>1.8E-3</v>
      </c>
      <c r="E906" s="1">
        <f>(C906-C$7)/C$8</f>
        <v>8407.9994512785706</v>
      </c>
      <c r="F906" s="1">
        <f>ROUND(2*E906,0)/2</f>
        <v>8408</v>
      </c>
      <c r="G906" s="1">
        <f>C906-(C$7+C$8*F906)</f>
        <v>-1.1951999986195005E-3</v>
      </c>
      <c r="J906" s="1">
        <f>G906</f>
        <v>-1.1951999986195005E-3</v>
      </c>
      <c r="O906" s="2">
        <f ca="1">+C$11+C$12*F906</f>
        <v>-1.3872904791647749E-3</v>
      </c>
      <c r="Q906" s="5">
        <f>C906-15018.5</f>
        <v>41516.9735</v>
      </c>
    </row>
    <row r="907" spans="1:21" x14ac:dyDescent="0.2">
      <c r="A907" s="72" t="s">
        <v>312</v>
      </c>
      <c r="B907" s="75" t="s">
        <v>271</v>
      </c>
      <c r="C907" s="35">
        <v>56537.650500000003</v>
      </c>
      <c r="D907" s="35">
        <v>1E-4</v>
      </c>
      <c r="E907" s="1">
        <f>(C907-C$7)/C$8</f>
        <v>8408.9989212885939</v>
      </c>
      <c r="F907" s="1">
        <f>ROUND(2*E907,0)/2</f>
        <v>8409</v>
      </c>
      <c r="G907" s="1">
        <f>C907-(C$7+C$8*F907)</f>
        <v>-2.3495999921578914E-3</v>
      </c>
      <c r="K907" s="1">
        <f>G907</f>
        <v>-2.3495999921578914E-3</v>
      </c>
      <c r="O907" s="2">
        <f ca="1">+C$11+C$12*F907</f>
        <v>-1.3877864765887852E-3</v>
      </c>
      <c r="Q907" s="5">
        <f>C907-15018.5</f>
        <v>41519.150500000003</v>
      </c>
    </row>
    <row r="908" spans="1:21" x14ac:dyDescent="0.2">
      <c r="A908" s="90" t="s">
        <v>313</v>
      </c>
      <c r="B908" s="93" t="s">
        <v>271</v>
      </c>
      <c r="C908" s="90">
        <v>56841.504099999998</v>
      </c>
      <c r="D908" s="90">
        <v>4.7999999999999996E-3</v>
      </c>
      <c r="E908" s="1">
        <f>(C908-C$7)/C$8</f>
        <v>8548.49940849005</v>
      </c>
      <c r="F908" s="1">
        <f>ROUND(2*E908,0)/2</f>
        <v>8548.5</v>
      </c>
      <c r="G908" s="1">
        <f>C908-(C$7+C$8*F908)</f>
        <v>-1.2883999952464364E-3</v>
      </c>
      <c r="J908" s="1">
        <f>G908</f>
        <v>-1.2883999952464364E-3</v>
      </c>
      <c r="O908" s="2">
        <f ca="1">+C$11+C$12*F908</f>
        <v>-1.4569781172382281E-3</v>
      </c>
      <c r="Q908" s="5">
        <f>C908-15018.5</f>
        <v>41823.004099999998</v>
      </c>
    </row>
    <row r="909" spans="1:21" x14ac:dyDescent="0.2">
      <c r="A909" s="88" t="s">
        <v>327</v>
      </c>
      <c r="B909" s="91"/>
      <c r="C909" s="88">
        <v>57158.424200000001</v>
      </c>
      <c r="D909" s="88">
        <v>3.7000000000000002E-3</v>
      </c>
      <c r="E909" s="1">
        <f>(C909-C$7)/C$8</f>
        <v>8693.998781720893</v>
      </c>
      <c r="F909" s="1">
        <f>ROUND(2*E909,0)/2</f>
        <v>8694</v>
      </c>
      <c r="G909" s="1">
        <f>C909-(C$7+C$8*F909)</f>
        <v>-2.6536000004853122E-3</v>
      </c>
      <c r="K909" s="1">
        <f>G909</f>
        <v>-2.6536000004853122E-3</v>
      </c>
      <c r="O909" s="2">
        <f ca="1">+C$11+C$12*F909</f>
        <v>-1.5291457424317324E-3</v>
      </c>
      <c r="Q909" s="5">
        <f>C909-15018.5</f>
        <v>42139.924200000001</v>
      </c>
    </row>
    <row r="910" spans="1:21" x14ac:dyDescent="0.2">
      <c r="A910" s="44" t="s">
        <v>1983</v>
      </c>
      <c r="B910" s="98" t="s">
        <v>271</v>
      </c>
      <c r="C910" s="88">
        <v>57234.660600000003</v>
      </c>
      <c r="D910" s="88">
        <v>1E-4</v>
      </c>
      <c r="E910" s="1">
        <f>(C910-C$7)/C$8</f>
        <v>8728.9992389887539</v>
      </c>
      <c r="F910" s="1">
        <f>ROUND(2*E910,0)/2</f>
        <v>8729</v>
      </c>
      <c r="G910" s="1">
        <f>C910-(C$7+C$8*F910)</f>
        <v>-1.657599990721792E-3</v>
      </c>
      <c r="K910" s="1">
        <f>G910</f>
        <v>-1.657599990721792E-3</v>
      </c>
      <c r="O910" s="2">
        <f ca="1">+C$11+C$12*F910</f>
        <v>-1.5465056522720941E-3</v>
      </c>
      <c r="Q910" s="5">
        <f>C910-15018.5</f>
        <v>42216.160600000003</v>
      </c>
    </row>
    <row r="911" spans="1:21" x14ac:dyDescent="0.2">
      <c r="A911" s="44" t="s">
        <v>1985</v>
      </c>
      <c r="B911" s="98" t="s">
        <v>271</v>
      </c>
      <c r="C911" s="88">
        <v>57493.8609</v>
      </c>
      <c r="D911" s="88">
        <v>1E-4</v>
      </c>
      <c r="E911" s="1">
        <f>(C911-C$7)/C$8</f>
        <v>8847.9992051986774</v>
      </c>
      <c r="F911" s="1">
        <f>ROUND(2*E911,0)/2</f>
        <v>8848</v>
      </c>
      <c r="G911" s="1">
        <f>C911-(C$7+C$8*F911)</f>
        <v>-1.7311999981757253E-3</v>
      </c>
      <c r="K911" s="1">
        <f>G911</f>
        <v>-1.7311999981757253E-3</v>
      </c>
      <c r="O911" s="2">
        <f ca="1">+C$11+C$12*F911</f>
        <v>-1.605529345729325E-3</v>
      </c>
      <c r="Q911" s="5">
        <f>C911-15018.5</f>
        <v>42475.3609</v>
      </c>
    </row>
    <row r="912" spans="1:21" x14ac:dyDescent="0.2">
      <c r="A912" s="44" t="s">
        <v>1985</v>
      </c>
      <c r="B912" s="98" t="s">
        <v>271</v>
      </c>
      <c r="C912" s="88">
        <v>57530.889199999998</v>
      </c>
      <c r="D912" s="88">
        <v>1E-4</v>
      </c>
      <c r="E912" s="1">
        <f>(C912-C$7)/C$8</f>
        <v>8864.9990560816077</v>
      </c>
      <c r="F912" s="1">
        <f>ROUND(2*E912,0)/2</f>
        <v>8865</v>
      </c>
      <c r="G912" s="1">
        <f>C912-(C$7+C$8*F912)</f>
        <v>-2.0560000048135407E-3</v>
      </c>
      <c r="K912" s="1">
        <f>G912</f>
        <v>-2.0560000048135407E-3</v>
      </c>
      <c r="O912" s="2">
        <f ca="1">+C$11+C$12*F912</f>
        <v>-1.6139613019375007E-3</v>
      </c>
      <c r="Q912" s="5">
        <f>C912-15018.5</f>
        <v>42512.389199999998</v>
      </c>
    </row>
    <row r="913" spans="1:17" x14ac:dyDescent="0.2">
      <c r="A913" s="89" t="s">
        <v>1060</v>
      </c>
      <c r="B913" s="92" t="s">
        <v>271</v>
      </c>
      <c r="C913" s="94">
        <v>57562.474699999999</v>
      </c>
      <c r="D913" s="94" t="s">
        <v>1061</v>
      </c>
      <c r="E913" s="1">
        <f>(C913-C$7)/C$8</f>
        <v>8879.5000942081988</v>
      </c>
      <c r="F913" s="1">
        <f>ROUND(2*E913,0)/2</f>
        <v>8879.5</v>
      </c>
      <c r="G913" s="1">
        <f>C913-(C$7+C$8*F913)</f>
        <v>2.0519999816315249E-4</v>
      </c>
      <c r="K913" s="1">
        <f>G913</f>
        <v>2.0519999816315249E-4</v>
      </c>
      <c r="O913" s="2">
        <f ca="1">+C$11+C$12*F913</f>
        <v>-1.6211532645856504E-3</v>
      </c>
      <c r="Q913" s="5">
        <f>C913-15018.5</f>
        <v>42543.974699999999</v>
      </c>
    </row>
    <row r="914" spans="1:17" x14ac:dyDescent="0.2">
      <c r="A914" s="99" t="s">
        <v>1984</v>
      </c>
      <c r="B914" s="100" t="s">
        <v>271</v>
      </c>
      <c r="C914" s="101">
        <v>57637.618199999997</v>
      </c>
      <c r="D914" s="101">
        <v>1E-4</v>
      </c>
      <c r="E914" s="1">
        <f>(C914-C$7)/C$8</f>
        <v>8913.9987964122283</v>
      </c>
      <c r="F914" s="1">
        <f>ROUND(2*E914,0)/2</f>
        <v>8914</v>
      </c>
      <c r="G914" s="1">
        <f>C914-(C$7+C$8*F914)</f>
        <v>-2.6215999969281256E-3</v>
      </c>
      <c r="K914" s="1">
        <f>G914</f>
        <v>-2.6215999969281256E-3</v>
      </c>
      <c r="O914" s="2">
        <f ca="1">+C$11+C$12*F914</f>
        <v>-1.6382651757140074E-3</v>
      </c>
      <c r="Q914" s="5">
        <f>C914-15018.5</f>
        <v>42619.118199999997</v>
      </c>
    </row>
    <row r="915" spans="1:17" x14ac:dyDescent="0.2">
      <c r="A915" s="99" t="s">
        <v>1984</v>
      </c>
      <c r="B915" s="100" t="s">
        <v>271</v>
      </c>
      <c r="C915" s="101">
        <v>57650.688300000002</v>
      </c>
      <c r="D915" s="101">
        <v>8.0000000000000004E-4</v>
      </c>
      <c r="E915" s="1">
        <f>(C915-C$7)/C$8</f>
        <v>8919.9993352170095</v>
      </c>
      <c r="F915" s="1">
        <f>ROUND(2*E915,0)/2</f>
        <v>8920</v>
      </c>
      <c r="G915" s="1">
        <f>C915-(C$7+C$8*F915)</f>
        <v>-1.4479999954346567E-3</v>
      </c>
      <c r="K915" s="1">
        <f>G915</f>
        <v>-1.4479999954346567E-3</v>
      </c>
      <c r="O915" s="2">
        <f ca="1">+C$11+C$12*F915</f>
        <v>-1.6412411602580697E-3</v>
      </c>
      <c r="Q915" s="5">
        <f>C915-15018.5</f>
        <v>42632.188300000002</v>
      </c>
    </row>
    <row r="916" spans="1:17" x14ac:dyDescent="0.2">
      <c r="A916" s="102" t="s">
        <v>987</v>
      </c>
      <c r="B916" s="103" t="s">
        <v>271</v>
      </c>
      <c r="C916" s="104">
        <v>57891.372499999998</v>
      </c>
      <c r="D916" s="104">
        <v>1.1999999999999999E-3</v>
      </c>
      <c r="E916" s="1">
        <f>(C916-C$7)/C$8</f>
        <v>9030.4984807321289</v>
      </c>
      <c r="F916" s="1">
        <f>ROUND(2*E916,0)/2</f>
        <v>9030.5</v>
      </c>
      <c r="G916" s="1">
        <f>C916-(C$7+C$8*F916)</f>
        <v>-3.3092000012402423E-3</v>
      </c>
      <c r="K916" s="1">
        <f>G916</f>
        <v>-3.3092000012402423E-3</v>
      </c>
      <c r="O916" s="2">
        <f ca="1">+C$11+C$12*F916</f>
        <v>-1.6960488756112124E-3</v>
      </c>
      <c r="Q916" s="5">
        <f>C916-15018.5</f>
        <v>42872.872499999998</v>
      </c>
    </row>
    <row r="917" spans="1:17" x14ac:dyDescent="0.2">
      <c r="A917" s="111" t="s">
        <v>986</v>
      </c>
      <c r="B917" s="112" t="s">
        <v>271</v>
      </c>
      <c r="C917" s="113">
        <v>57929.490900000092</v>
      </c>
      <c r="D917" s="113">
        <v>2.0000000000000001E-4</v>
      </c>
      <c r="E917" s="1">
        <f>(C917-C$7)/C$8</f>
        <v>9047.9988011869573</v>
      </c>
      <c r="F917" s="1">
        <f>ROUND(2*E917,0)/2</f>
        <v>9048</v>
      </c>
      <c r="G917" s="1">
        <f>C917-(C$7+C$8*F917)</f>
        <v>-2.6111999031854793E-3</v>
      </c>
      <c r="K917" s="1">
        <f>G917</f>
        <v>-2.6111999031854793E-3</v>
      </c>
      <c r="O917" s="2">
        <f ca="1">+C$11+C$12*F917</f>
        <v>-1.7047288305313936E-3</v>
      </c>
      <c r="Q917" s="5">
        <f>C917-15018.5</f>
        <v>42910.990900000092</v>
      </c>
    </row>
    <row r="918" spans="1:17" x14ac:dyDescent="0.2">
      <c r="A918" s="105" t="s">
        <v>988</v>
      </c>
      <c r="B918" s="106" t="s">
        <v>271</v>
      </c>
      <c r="C918" s="102">
        <v>58271.463000000003</v>
      </c>
      <c r="D918" s="102">
        <v>5.0000000000000001E-3</v>
      </c>
      <c r="E918" s="1">
        <f>(C918-C$7)/C$8</f>
        <v>9204.9996547535866</v>
      </c>
      <c r="F918" s="1">
        <f>ROUND(2*E918,0)/2</f>
        <v>9205</v>
      </c>
      <c r="G918" s="1">
        <f>C918-(C$7+C$8*F918)</f>
        <v>-7.5199999264441431E-4</v>
      </c>
      <c r="K918" s="1">
        <f>G918</f>
        <v>-7.5199999264441431E-4</v>
      </c>
      <c r="O918" s="2">
        <f ca="1">+C$11+C$12*F918</f>
        <v>-1.782600426101017E-3</v>
      </c>
      <c r="Q918" s="5">
        <f>C918-15018.5</f>
        <v>43252.963000000003</v>
      </c>
    </row>
    <row r="919" spans="1:17" x14ac:dyDescent="0.2">
      <c r="A919" s="108" t="s">
        <v>982</v>
      </c>
      <c r="B919" s="109" t="s">
        <v>271</v>
      </c>
      <c r="C919" s="110">
        <v>58275.8174</v>
      </c>
      <c r="D919" s="110">
        <v>1E-4</v>
      </c>
      <c r="E919" s="1">
        <f>(C919-C$7)/C$8</f>
        <v>9206.9987784153418</v>
      </c>
      <c r="F919" s="1">
        <f>ROUND(2*E919,0)/2</f>
        <v>9207</v>
      </c>
      <c r="G919" s="1">
        <f>C919-(C$7+C$8*F919)</f>
        <v>-2.6607999971020035E-3</v>
      </c>
      <c r="K919" s="1">
        <f>G919</f>
        <v>-2.6607999971020035E-3</v>
      </c>
      <c r="O919" s="2">
        <f ca="1">+C$11+C$12*F919</f>
        <v>-1.7835924209490374E-3</v>
      </c>
      <c r="Q919" s="5">
        <f>C919-15018.5</f>
        <v>43257.3174</v>
      </c>
    </row>
    <row r="920" spans="1:17" x14ac:dyDescent="0.2">
      <c r="A920" s="108" t="s">
        <v>982</v>
      </c>
      <c r="B920" s="109" t="s">
        <v>271</v>
      </c>
      <c r="C920" s="110">
        <v>58332.449800000002</v>
      </c>
      <c r="D920" s="110">
        <v>1E-4</v>
      </c>
      <c r="E920" s="1">
        <f>(C920-C$7)/C$8</f>
        <v>9232.9989554459517</v>
      </c>
      <c r="F920" s="1">
        <f>ROUND(2*E920,0)/2</f>
        <v>9233</v>
      </c>
      <c r="G920" s="1">
        <f>C920-(C$7+C$8*F920)</f>
        <v>-2.2751999931642786E-3</v>
      </c>
      <c r="K920" s="1">
        <f>G920</f>
        <v>-2.2751999931642786E-3</v>
      </c>
      <c r="O920" s="2">
        <f ca="1">+C$11+C$12*F920</f>
        <v>-1.796488353973307E-3</v>
      </c>
      <c r="Q920" s="5">
        <f>C920-15018.5</f>
        <v>43313.949800000002</v>
      </c>
    </row>
    <row r="921" spans="1:17" x14ac:dyDescent="0.2">
      <c r="A921" s="108" t="s">
        <v>983</v>
      </c>
      <c r="B921" s="109" t="s">
        <v>271</v>
      </c>
      <c r="C921" s="110">
        <v>58593.8289</v>
      </c>
      <c r="D921" s="110">
        <v>1E-4</v>
      </c>
      <c r="E921" s="1">
        <f>(C921-C$7)/C$8</f>
        <v>9352.9992180535974</v>
      </c>
      <c r="F921" s="1">
        <f>ROUND(2*E921,0)/2</f>
        <v>9353</v>
      </c>
      <c r="G921" s="1">
        <f>C921-(C$7+C$8*F921)</f>
        <v>-1.7031999959726818E-3</v>
      </c>
      <c r="K921" s="1">
        <f>G921</f>
        <v>-1.7031999959726818E-3</v>
      </c>
      <c r="O921" s="2">
        <f ca="1">+C$11+C$12*F921</f>
        <v>-1.8560080448545473E-3</v>
      </c>
      <c r="Q921" s="5">
        <f>C921-15018.5</f>
        <v>43575.3289</v>
      </c>
    </row>
    <row r="922" spans="1:17" x14ac:dyDescent="0.2">
      <c r="A922" s="111" t="s">
        <v>984</v>
      </c>
      <c r="B922" s="112" t="s">
        <v>271</v>
      </c>
      <c r="C922" s="113">
        <v>58711.448799999998</v>
      </c>
      <c r="D922" s="113">
        <v>1E-4</v>
      </c>
      <c r="E922" s="1">
        <f>(C922-C$7)/C$8</f>
        <v>9406.9990171495647</v>
      </c>
      <c r="F922" s="1">
        <f>ROUND(2*E922,0)/2</f>
        <v>9407</v>
      </c>
      <c r="G922" s="1">
        <f>C922-(C$7+C$8*F922)</f>
        <v>-2.1408000029623508E-3</v>
      </c>
      <c r="K922" s="1">
        <f>G922</f>
        <v>-2.1408000029623508E-3</v>
      </c>
      <c r="O922" s="2">
        <f ca="1">+C$11+C$12*F922</f>
        <v>-1.882791905751106E-3</v>
      </c>
      <c r="Q922" s="5">
        <f>C922-15018.5</f>
        <v>43692.948799999998</v>
      </c>
    </row>
    <row r="923" spans="1:17" x14ac:dyDescent="0.2">
      <c r="A923" s="111" t="s">
        <v>984</v>
      </c>
      <c r="B923" s="112" t="s">
        <v>271</v>
      </c>
      <c r="C923" s="113">
        <v>58750.6558</v>
      </c>
      <c r="D923" s="113">
        <v>2.0000000000000001E-4</v>
      </c>
      <c r="E923" s="1">
        <f>(C923-C$7)/C$8</f>
        <v>9424.9991185197905</v>
      </c>
      <c r="F923" s="1">
        <f>ROUND(2*E923,0)/2</f>
        <v>9425</v>
      </c>
      <c r="G923" s="1">
        <f>C923-(C$7+C$8*F923)</f>
        <v>-1.919999995152466E-3</v>
      </c>
      <c r="K923" s="1">
        <f>G923</f>
        <v>-1.919999995152466E-3</v>
      </c>
      <c r="O923" s="2">
        <f ca="1">+C$11+C$12*F923</f>
        <v>-1.891719859383292E-3</v>
      </c>
      <c r="Q923" s="5">
        <f>C923-15018.5</f>
        <v>43732.1558</v>
      </c>
    </row>
    <row r="924" spans="1:17" x14ac:dyDescent="0.2">
      <c r="A924" s="111" t="s">
        <v>985</v>
      </c>
      <c r="B924" s="112" t="s">
        <v>271</v>
      </c>
      <c r="C924" s="113">
        <v>58972.827899999997</v>
      </c>
      <c r="D924" s="113">
        <v>2.0000000000000001E-4</v>
      </c>
      <c r="E924" s="1">
        <f>(C924-C$7)/C$8</f>
        <v>9526.9992797572104</v>
      </c>
      <c r="F924" s="1">
        <f>ROUND(2*E924,0)/2</f>
        <v>9527</v>
      </c>
      <c r="G924" s="1">
        <f>C924-(C$7+C$8*F924)</f>
        <v>-1.5688000057707541E-3</v>
      </c>
      <c r="K924" s="1">
        <f>G924</f>
        <v>-1.5688000057707541E-3</v>
      </c>
      <c r="O924" s="2">
        <f ca="1">+C$11+C$12*F924</f>
        <v>-1.9423115966323472E-3</v>
      </c>
      <c r="Q924" s="5">
        <f>C924-15018.5</f>
        <v>43954.327899999997</v>
      </c>
    </row>
    <row r="925" spans="1:17" x14ac:dyDescent="0.2">
      <c r="A925" s="108" t="s">
        <v>2892</v>
      </c>
      <c r="B925" s="109" t="s">
        <v>271</v>
      </c>
      <c r="C925" s="110">
        <v>59077.3773</v>
      </c>
      <c r="D925" s="110">
        <v>1E-4</v>
      </c>
      <c r="E925" s="1">
        <f>(C925-C$7)/C$8</f>
        <v>9574.9983564066915</v>
      </c>
      <c r="F925" s="1">
        <f>ROUND(2*E925,0)/2</f>
        <v>9575</v>
      </c>
      <c r="G925" s="1">
        <f>C925-(C$7+C$8*F925)</f>
        <v>-3.5799999968730845E-3</v>
      </c>
      <c r="K925" s="1">
        <f>G925</f>
        <v>-3.5799999968730845E-3</v>
      </c>
      <c r="O925" s="2">
        <f ca="1">+C$11+C$12*F925</f>
        <v>-1.9661194729848437E-3</v>
      </c>
      <c r="Q925" s="5">
        <f>C925-15018.5</f>
        <v>44058.8773</v>
      </c>
    </row>
    <row r="926" spans="1:17" x14ac:dyDescent="0.2">
      <c r="A926" s="118" t="s">
        <v>2893</v>
      </c>
      <c r="B926" s="116" t="s">
        <v>271</v>
      </c>
      <c r="C926" s="117">
        <v>59360.538999999997</v>
      </c>
      <c r="D926" s="118">
        <v>1E-3</v>
      </c>
      <c r="E926" s="1">
        <f>(C926-C$7)/C$8</f>
        <v>9704.9991038284516</v>
      </c>
      <c r="F926" s="1">
        <f>ROUND(2*E926,0)/2</f>
        <v>9705</v>
      </c>
      <c r="G926" s="1">
        <f>C926-(C$7+C$8*F926)</f>
        <v>-1.9519999987096526E-3</v>
      </c>
      <c r="K926" s="1">
        <f>G926</f>
        <v>-1.9519999987096526E-3</v>
      </c>
      <c r="O926" s="2">
        <f ca="1">+C$11+C$12*F926</f>
        <v>-2.0305991381061881E-3</v>
      </c>
      <c r="Q926" s="5">
        <f>C926-15018.5</f>
        <v>44342.038999999997</v>
      </c>
    </row>
    <row r="927" spans="1:17" x14ac:dyDescent="0.2">
      <c r="A927" s="115" t="s">
        <v>2894</v>
      </c>
      <c r="B927" s="116" t="s">
        <v>271</v>
      </c>
      <c r="C927" s="117">
        <v>59445.486400000002</v>
      </c>
      <c r="D927" s="118">
        <v>1E-4</v>
      </c>
      <c r="E927" s="1">
        <f>(C927-C$7)/C$8</f>
        <v>9743.9988184492358</v>
      </c>
      <c r="F927" s="1">
        <f>ROUND(2*E927,0)/2</f>
        <v>9744</v>
      </c>
      <c r="G927" s="1">
        <f>C927-(C$7+C$8*F927)</f>
        <v>-2.5735999952303246E-3</v>
      </c>
      <c r="K927" s="1">
        <f>G927</f>
        <v>-2.5735999952303246E-3</v>
      </c>
      <c r="O927" s="2">
        <f ca="1">+C$11+C$12*F927</f>
        <v>-2.0499430376425916E-3</v>
      </c>
      <c r="Q927" s="5">
        <f>C927-15018.5</f>
        <v>44426.986400000002</v>
      </c>
    </row>
    <row r="928" spans="1:17" x14ac:dyDescent="0.2">
      <c r="A928" s="115" t="s">
        <v>2894</v>
      </c>
      <c r="B928" s="116" t="s">
        <v>271</v>
      </c>
      <c r="C928" s="117">
        <v>59519.543799999999</v>
      </c>
      <c r="D928" s="118">
        <v>1E-4</v>
      </c>
      <c r="E928" s="1">
        <f>(C928-C$7)/C$8</f>
        <v>9777.9988874985174</v>
      </c>
      <c r="F928" s="1">
        <f>ROUND(2*E928,0)/2</f>
        <v>9778</v>
      </c>
      <c r="G928" s="1">
        <f>C928-(C$7+C$8*F928)</f>
        <v>-2.4231999996118248E-3</v>
      </c>
      <c r="K928" s="1">
        <f>G928</f>
        <v>-2.4231999996118248E-3</v>
      </c>
      <c r="O928" s="2">
        <f ca="1">+C$11+C$12*F928</f>
        <v>-2.066806950058943E-3</v>
      </c>
      <c r="Q928" s="5">
        <f>C928-15018.5</f>
        <v>44501.043799999999</v>
      </c>
    </row>
    <row r="929" spans="1:17" x14ac:dyDescent="0.2">
      <c r="A929" s="118" t="s">
        <v>2895</v>
      </c>
      <c r="B929" s="116" t="s">
        <v>271</v>
      </c>
      <c r="C929" s="117">
        <v>59787.456599999998</v>
      </c>
      <c r="D929" s="118">
        <v>1E-4</v>
      </c>
      <c r="E929" s="1">
        <f>(C929-C$7)/C$8</f>
        <v>9900.9987997177795</v>
      </c>
      <c r="F929" s="1">
        <f>ROUND(2*E929,0)/2</f>
        <v>9901</v>
      </c>
      <c r="G929" s="1">
        <f>C929-(C$7+C$8*F929)</f>
        <v>-2.6144000003114343E-3</v>
      </c>
      <c r="K929" s="1">
        <f>G929</f>
        <v>-2.6144000003114343E-3</v>
      </c>
      <c r="O929" s="2">
        <f ca="1">+C$11+C$12*F929</f>
        <v>-2.1278146332122149E-3</v>
      </c>
      <c r="Q929" s="5">
        <f>C929-15018.5</f>
        <v>44768.956599999998</v>
      </c>
    </row>
    <row r="930" spans="1:17" x14ac:dyDescent="0.2">
      <c r="A930" s="118" t="s">
        <v>2895</v>
      </c>
      <c r="B930" s="116" t="s">
        <v>271</v>
      </c>
      <c r="C930" s="117">
        <v>59791.813099999999</v>
      </c>
      <c r="D930" s="118">
        <v>1E-4</v>
      </c>
      <c r="E930" s="1">
        <f>(C930-C$7)/C$8</f>
        <v>9902.9988874985174</v>
      </c>
      <c r="F930" s="1">
        <f>ROUND(2*E930,0)/2</f>
        <v>9903</v>
      </c>
      <c r="G930" s="1">
        <f>C930-(C$7+C$8*F930)</f>
        <v>-2.4231999996118248E-3</v>
      </c>
      <c r="K930" s="1">
        <f>G930</f>
        <v>-2.4231999996118248E-3</v>
      </c>
      <c r="O930" s="2">
        <f ca="1">+C$11+C$12*F930</f>
        <v>-2.1288066280602353E-3</v>
      </c>
      <c r="Q930" s="5">
        <f>C930-15018.5</f>
        <v>44773.313099999999</v>
      </c>
    </row>
    <row r="931" spans="1:17" x14ac:dyDescent="0.2">
      <c r="O931" s="2"/>
      <c r="Q931" s="5"/>
    </row>
    <row r="932" spans="1:17" x14ac:dyDescent="0.2">
      <c r="O932" s="2"/>
      <c r="Q932" s="5"/>
    </row>
    <row r="933" spans="1:17" x14ac:dyDescent="0.2">
      <c r="O933" s="2"/>
      <c r="Q933" s="5"/>
    </row>
    <row r="934" spans="1:17" x14ac:dyDescent="0.2">
      <c r="O934" s="2"/>
      <c r="Q934" s="5"/>
    </row>
    <row r="935" spans="1:17" x14ac:dyDescent="0.2">
      <c r="O935" s="2"/>
      <c r="Q935" s="5"/>
    </row>
    <row r="936" spans="1:17" x14ac:dyDescent="0.2">
      <c r="O936" s="2"/>
      <c r="Q936" s="5"/>
    </row>
    <row r="937" spans="1:17" x14ac:dyDescent="0.2">
      <c r="O937" s="2"/>
      <c r="Q937" s="5"/>
    </row>
    <row r="938" spans="1:17" x14ac:dyDescent="0.2">
      <c r="O938" s="2"/>
      <c r="Q938" s="5"/>
    </row>
    <row r="939" spans="1:17" x14ac:dyDescent="0.2">
      <c r="O939" s="2"/>
      <c r="Q939" s="5"/>
    </row>
    <row r="940" spans="1:17" x14ac:dyDescent="0.2">
      <c r="O940" s="2"/>
      <c r="Q940" s="5"/>
    </row>
    <row r="941" spans="1:17" x14ac:dyDescent="0.2">
      <c r="O941" s="2"/>
      <c r="Q941" s="5"/>
    </row>
    <row r="942" spans="1:17" x14ac:dyDescent="0.2">
      <c r="O942" s="2"/>
      <c r="Q942" s="5"/>
    </row>
    <row r="943" spans="1:17" x14ac:dyDescent="0.2">
      <c r="O943" s="2"/>
      <c r="Q943" s="5"/>
    </row>
    <row r="944" spans="1:17" x14ac:dyDescent="0.2">
      <c r="O944" s="2"/>
      <c r="Q944" s="5"/>
    </row>
    <row r="945" spans="15:17" x14ac:dyDescent="0.2">
      <c r="O945" s="2"/>
      <c r="Q945" s="5"/>
    </row>
    <row r="946" spans="15:17" x14ac:dyDescent="0.2">
      <c r="O946" s="2"/>
      <c r="Q946" s="5"/>
    </row>
    <row r="947" spans="15:17" x14ac:dyDescent="0.2">
      <c r="O947" s="2"/>
      <c r="Q947" s="5"/>
    </row>
    <row r="948" spans="15:17" x14ac:dyDescent="0.2">
      <c r="O948" s="2"/>
      <c r="Q948" s="5"/>
    </row>
    <row r="949" spans="15:17" x14ac:dyDescent="0.2">
      <c r="O949" s="2"/>
      <c r="Q949" s="5"/>
    </row>
    <row r="950" spans="15:17" x14ac:dyDescent="0.2">
      <c r="O950" s="2"/>
      <c r="Q950" s="5"/>
    </row>
    <row r="951" spans="15:17" x14ac:dyDescent="0.2">
      <c r="O951" s="2"/>
      <c r="Q951" s="5"/>
    </row>
    <row r="952" spans="15:17" x14ac:dyDescent="0.2">
      <c r="O952" s="2"/>
      <c r="Q952" s="5"/>
    </row>
    <row r="953" spans="15:17" x14ac:dyDescent="0.2">
      <c r="O953" s="2"/>
      <c r="Q953" s="5"/>
    </row>
    <row r="954" spans="15:17" x14ac:dyDescent="0.2">
      <c r="O954" s="2"/>
      <c r="Q954" s="5"/>
    </row>
    <row r="955" spans="15:17" x14ac:dyDescent="0.2">
      <c r="O955" s="2"/>
      <c r="Q955" s="5"/>
    </row>
    <row r="956" spans="15:17" x14ac:dyDescent="0.2">
      <c r="O956" s="2"/>
      <c r="Q956" s="5"/>
    </row>
    <row r="957" spans="15:17" x14ac:dyDescent="0.2">
      <c r="O957" s="2"/>
      <c r="Q957" s="5"/>
    </row>
    <row r="958" spans="15:17" x14ac:dyDescent="0.2">
      <c r="O958" s="2"/>
      <c r="Q958" s="5"/>
    </row>
    <row r="959" spans="15:17" x14ac:dyDescent="0.2">
      <c r="O959" s="2"/>
      <c r="Q959" s="5"/>
    </row>
    <row r="960" spans="15:17" x14ac:dyDescent="0.2">
      <c r="O960" s="2"/>
      <c r="Q960" s="5"/>
    </row>
    <row r="961" spans="15:17" x14ac:dyDescent="0.2">
      <c r="O961" s="2"/>
      <c r="Q961" s="5"/>
    </row>
    <row r="962" spans="15:17" x14ac:dyDescent="0.2">
      <c r="O962" s="2"/>
      <c r="Q962" s="5"/>
    </row>
    <row r="963" spans="15:17" x14ac:dyDescent="0.2">
      <c r="O963" s="2"/>
      <c r="Q963" s="5"/>
    </row>
    <row r="964" spans="15:17" x14ac:dyDescent="0.2">
      <c r="O964" s="2"/>
      <c r="Q964" s="5"/>
    </row>
    <row r="965" spans="15:17" x14ac:dyDescent="0.2">
      <c r="O965" s="2"/>
      <c r="Q965" s="5"/>
    </row>
    <row r="966" spans="15:17" x14ac:dyDescent="0.2">
      <c r="O966" s="2"/>
      <c r="Q966" s="5"/>
    </row>
    <row r="967" spans="15:17" x14ac:dyDescent="0.2">
      <c r="O967" s="2"/>
      <c r="Q967" s="5"/>
    </row>
    <row r="968" spans="15:17" x14ac:dyDescent="0.2">
      <c r="O968" s="2"/>
      <c r="Q968" s="5"/>
    </row>
    <row r="969" spans="15:17" x14ac:dyDescent="0.2">
      <c r="O969" s="2"/>
      <c r="Q969" s="5"/>
    </row>
    <row r="970" spans="15:17" x14ac:dyDescent="0.2">
      <c r="O970" s="2"/>
      <c r="Q970" s="5"/>
    </row>
    <row r="971" spans="15:17" x14ac:dyDescent="0.2">
      <c r="O971" s="2"/>
      <c r="Q971" s="5"/>
    </row>
    <row r="972" spans="15:17" x14ac:dyDescent="0.2">
      <c r="O972" s="2"/>
      <c r="Q972" s="5"/>
    </row>
    <row r="973" spans="15:17" x14ac:dyDescent="0.2">
      <c r="O973" s="2"/>
      <c r="Q973" s="5"/>
    </row>
    <row r="974" spans="15:17" x14ac:dyDescent="0.2">
      <c r="O974" s="2"/>
      <c r="Q974" s="5"/>
    </row>
    <row r="975" spans="15:17" x14ac:dyDescent="0.2">
      <c r="O975" s="2"/>
      <c r="Q975" s="5"/>
    </row>
    <row r="976" spans="15:17" x14ac:dyDescent="0.2">
      <c r="O976" s="2"/>
      <c r="Q976" s="5"/>
    </row>
    <row r="977" spans="15:17" x14ac:dyDescent="0.2">
      <c r="O977" s="2"/>
      <c r="Q977" s="5"/>
    </row>
    <row r="978" spans="15:17" x14ac:dyDescent="0.2">
      <c r="O978" s="2"/>
      <c r="Q978" s="5"/>
    </row>
    <row r="979" spans="15:17" x14ac:dyDescent="0.2">
      <c r="O979" s="2"/>
      <c r="Q979" s="5"/>
    </row>
    <row r="980" spans="15:17" x14ac:dyDescent="0.2">
      <c r="O980" s="2"/>
      <c r="Q980" s="5"/>
    </row>
    <row r="981" spans="15:17" x14ac:dyDescent="0.2">
      <c r="O981" s="2"/>
      <c r="Q981" s="5"/>
    </row>
    <row r="982" spans="15:17" x14ac:dyDescent="0.2">
      <c r="O982" s="2"/>
      <c r="Q982" s="5"/>
    </row>
    <row r="983" spans="15:17" x14ac:dyDescent="0.2">
      <c r="O983" s="2"/>
      <c r="Q983" s="5"/>
    </row>
    <row r="984" spans="15:17" x14ac:dyDescent="0.2">
      <c r="O984" s="2"/>
      <c r="Q984" s="5"/>
    </row>
    <row r="985" spans="15:17" x14ac:dyDescent="0.2">
      <c r="O985" s="2"/>
      <c r="Q985" s="5"/>
    </row>
    <row r="986" spans="15:17" x14ac:dyDescent="0.2">
      <c r="O986" s="2"/>
      <c r="Q986" s="5"/>
    </row>
    <row r="987" spans="15:17" x14ac:dyDescent="0.2">
      <c r="O987" s="2"/>
      <c r="Q987" s="5"/>
    </row>
    <row r="988" spans="15:17" x14ac:dyDescent="0.2">
      <c r="O988" s="2"/>
      <c r="Q988" s="5"/>
    </row>
    <row r="989" spans="15:17" x14ac:dyDescent="0.2">
      <c r="O989" s="2"/>
      <c r="Q989" s="5"/>
    </row>
    <row r="990" spans="15:17" x14ac:dyDescent="0.2">
      <c r="O990" s="2"/>
      <c r="Q990" s="5"/>
    </row>
    <row r="991" spans="15:17" x14ac:dyDescent="0.2">
      <c r="O991" s="2"/>
      <c r="Q991" s="5"/>
    </row>
    <row r="992" spans="15:17" x14ac:dyDescent="0.2">
      <c r="O992" s="2"/>
      <c r="Q992" s="5"/>
    </row>
    <row r="993" spans="15:17" x14ac:dyDescent="0.2">
      <c r="O993" s="2"/>
      <c r="Q993" s="5"/>
    </row>
    <row r="994" spans="15:17" x14ac:dyDescent="0.2">
      <c r="O994" s="2"/>
      <c r="Q994" s="5"/>
    </row>
    <row r="995" spans="15:17" x14ac:dyDescent="0.2">
      <c r="O995" s="2"/>
      <c r="Q995" s="5"/>
    </row>
    <row r="996" spans="15:17" x14ac:dyDescent="0.2">
      <c r="O996" s="2"/>
      <c r="Q996" s="5"/>
    </row>
    <row r="997" spans="15:17" x14ac:dyDescent="0.2">
      <c r="O997" s="2"/>
      <c r="Q997" s="5"/>
    </row>
    <row r="998" spans="15:17" x14ac:dyDescent="0.2">
      <c r="O998" s="2"/>
      <c r="Q998" s="5"/>
    </row>
    <row r="999" spans="15:17" x14ac:dyDescent="0.2">
      <c r="O999" s="2"/>
      <c r="Q999" s="5"/>
    </row>
    <row r="1000" spans="15:17" x14ac:dyDescent="0.2">
      <c r="O1000" s="2"/>
      <c r="Q1000" s="5"/>
    </row>
    <row r="1001" spans="15:17" x14ac:dyDescent="0.2">
      <c r="O1001" s="2"/>
      <c r="Q1001" s="5"/>
    </row>
    <row r="1002" spans="15:17" x14ac:dyDescent="0.2">
      <c r="O1002" s="2"/>
      <c r="Q1002" s="5"/>
    </row>
    <row r="1003" spans="15:17" x14ac:dyDescent="0.2">
      <c r="O1003" s="2"/>
      <c r="Q1003" s="5"/>
    </row>
    <row r="1004" spans="15:17" x14ac:dyDescent="0.2">
      <c r="O1004" s="2"/>
      <c r="Q1004" s="5"/>
    </row>
    <row r="1005" spans="15:17" x14ac:dyDescent="0.2">
      <c r="O1005" s="2"/>
      <c r="Q1005" s="5"/>
    </row>
    <row r="1006" spans="15:17" x14ac:dyDescent="0.2">
      <c r="O1006" s="2"/>
      <c r="Q1006" s="5"/>
    </row>
    <row r="1007" spans="15:17" x14ac:dyDescent="0.2">
      <c r="O1007" s="2"/>
      <c r="Q1007" s="5"/>
    </row>
    <row r="1008" spans="15:17" x14ac:dyDescent="0.2">
      <c r="O1008" s="2"/>
      <c r="Q1008" s="5"/>
    </row>
    <row r="1009" spans="15:17" x14ac:dyDescent="0.2">
      <c r="O1009" s="2"/>
      <c r="Q1009" s="5"/>
    </row>
    <row r="1010" spans="15:17" x14ac:dyDescent="0.2">
      <c r="O1010" s="2"/>
      <c r="Q1010" s="5"/>
    </row>
    <row r="1011" spans="15:17" x14ac:dyDescent="0.2">
      <c r="O1011" s="2"/>
      <c r="Q1011" s="5"/>
    </row>
    <row r="1012" spans="15:17" x14ac:dyDescent="0.2">
      <c r="O1012" s="2"/>
      <c r="Q1012" s="5"/>
    </row>
    <row r="1013" spans="15:17" x14ac:dyDescent="0.2">
      <c r="O1013" s="2"/>
      <c r="Q1013" s="5"/>
    </row>
    <row r="1014" spans="15:17" x14ac:dyDescent="0.2">
      <c r="O1014" s="2"/>
      <c r="Q1014" s="5"/>
    </row>
    <row r="1015" spans="15:17" x14ac:dyDescent="0.2">
      <c r="O1015" s="2"/>
      <c r="Q1015" s="5"/>
    </row>
    <row r="1016" spans="15:17" x14ac:dyDescent="0.2">
      <c r="O1016" s="2"/>
      <c r="Q1016" s="5"/>
    </row>
    <row r="1017" spans="15:17" x14ac:dyDescent="0.2">
      <c r="O1017" s="2"/>
      <c r="Q1017" s="5"/>
    </row>
    <row r="1018" spans="15:17" x14ac:dyDescent="0.2">
      <c r="O1018" s="2"/>
      <c r="Q1018" s="5"/>
    </row>
    <row r="1019" spans="15:17" x14ac:dyDescent="0.2">
      <c r="O1019" s="2"/>
      <c r="Q1019" s="5"/>
    </row>
    <row r="1020" spans="15:17" x14ac:dyDescent="0.2">
      <c r="O1020" s="2"/>
      <c r="Q1020" s="5"/>
    </row>
    <row r="1021" spans="15:17" x14ac:dyDescent="0.2">
      <c r="O1021" s="2"/>
      <c r="Q1021" s="5"/>
    </row>
    <row r="1022" spans="15:17" x14ac:dyDescent="0.2">
      <c r="O1022" s="2"/>
      <c r="Q1022" s="5"/>
    </row>
    <row r="1023" spans="15:17" x14ac:dyDescent="0.2">
      <c r="O1023" s="2"/>
      <c r="Q1023" s="5"/>
    </row>
    <row r="1024" spans="15:17" x14ac:dyDescent="0.2">
      <c r="O1024" s="2"/>
      <c r="Q1024" s="5"/>
    </row>
    <row r="1025" spans="15:17" x14ac:dyDescent="0.2">
      <c r="O1025" s="2"/>
      <c r="Q1025" s="5"/>
    </row>
    <row r="1026" spans="15:17" x14ac:dyDescent="0.2">
      <c r="O1026" s="2"/>
      <c r="Q1026" s="5"/>
    </row>
    <row r="1027" spans="15:17" x14ac:dyDescent="0.2">
      <c r="O1027" s="2"/>
      <c r="Q1027" s="5"/>
    </row>
    <row r="1028" spans="15:17" x14ac:dyDescent="0.2">
      <c r="O1028" s="2"/>
      <c r="Q1028" s="5"/>
    </row>
    <row r="1029" spans="15:17" x14ac:dyDescent="0.2">
      <c r="O1029" s="2"/>
      <c r="Q1029" s="5"/>
    </row>
    <row r="1030" spans="15:17" x14ac:dyDescent="0.2">
      <c r="O1030" s="2"/>
      <c r="Q1030" s="5"/>
    </row>
    <row r="1031" spans="15:17" x14ac:dyDescent="0.2">
      <c r="O1031" s="2"/>
      <c r="Q1031" s="5"/>
    </row>
    <row r="1032" spans="15:17" x14ac:dyDescent="0.2">
      <c r="O1032" s="2"/>
      <c r="Q1032" s="5"/>
    </row>
    <row r="1033" spans="15:17" x14ac:dyDescent="0.2">
      <c r="O1033" s="2"/>
      <c r="Q1033" s="5"/>
    </row>
    <row r="1034" spans="15:17" x14ac:dyDescent="0.2">
      <c r="O1034" s="2"/>
      <c r="Q1034" s="5"/>
    </row>
    <row r="1035" spans="15:17" x14ac:dyDescent="0.2">
      <c r="O1035" s="2"/>
      <c r="Q1035" s="5"/>
    </row>
    <row r="1036" spans="15:17" x14ac:dyDescent="0.2">
      <c r="O1036" s="2"/>
      <c r="Q1036" s="5"/>
    </row>
    <row r="1037" spans="15:17" x14ac:dyDescent="0.2">
      <c r="O1037" s="2"/>
      <c r="Q1037" s="5"/>
    </row>
    <row r="1038" spans="15:17" x14ac:dyDescent="0.2">
      <c r="O1038" s="2"/>
      <c r="Q1038" s="5"/>
    </row>
    <row r="1039" spans="15:17" x14ac:dyDescent="0.2">
      <c r="O1039" s="2"/>
      <c r="Q1039" s="5"/>
    </row>
    <row r="1040" spans="15:17" x14ac:dyDescent="0.2">
      <c r="O1040" s="2"/>
      <c r="Q1040" s="5"/>
    </row>
    <row r="1041" spans="15:17" x14ac:dyDescent="0.2">
      <c r="O1041" s="2"/>
      <c r="Q1041" s="5"/>
    </row>
    <row r="1042" spans="15:17" x14ac:dyDescent="0.2">
      <c r="O1042" s="2"/>
      <c r="Q1042" s="5"/>
    </row>
    <row r="1043" spans="15:17" x14ac:dyDescent="0.2">
      <c r="O1043" s="2"/>
      <c r="Q1043" s="5"/>
    </row>
    <row r="1044" spans="15:17" x14ac:dyDescent="0.2">
      <c r="O1044" s="2"/>
      <c r="Q1044" s="5"/>
    </row>
    <row r="1045" spans="15:17" x14ac:dyDescent="0.2">
      <c r="O1045" s="2"/>
      <c r="Q1045" s="5"/>
    </row>
    <row r="1046" spans="15:17" x14ac:dyDescent="0.2">
      <c r="O1046" s="2"/>
      <c r="Q1046" s="5"/>
    </row>
    <row r="1047" spans="15:17" x14ac:dyDescent="0.2">
      <c r="O1047" s="2"/>
      <c r="Q1047" s="5"/>
    </row>
    <row r="1048" spans="15:17" x14ac:dyDescent="0.2">
      <c r="O1048" s="2"/>
      <c r="Q1048" s="5"/>
    </row>
    <row r="1049" spans="15:17" x14ac:dyDescent="0.2">
      <c r="O1049" s="2"/>
      <c r="Q1049" s="5"/>
    </row>
    <row r="1050" spans="15:17" x14ac:dyDescent="0.2">
      <c r="O1050" s="2"/>
      <c r="Q1050" s="5"/>
    </row>
    <row r="1051" spans="15:17" x14ac:dyDescent="0.2">
      <c r="O1051" s="2"/>
      <c r="Q1051" s="5"/>
    </row>
    <row r="1052" spans="15:17" x14ac:dyDescent="0.2">
      <c r="O1052" s="2"/>
      <c r="Q1052" s="5"/>
    </row>
    <row r="1053" spans="15:17" x14ac:dyDescent="0.2">
      <c r="O1053" s="2"/>
      <c r="Q1053" s="5"/>
    </row>
    <row r="1054" spans="15:17" x14ac:dyDescent="0.2">
      <c r="O1054" s="2"/>
      <c r="Q1054" s="5"/>
    </row>
    <row r="1055" spans="15:17" x14ac:dyDescent="0.2">
      <c r="O1055" s="2"/>
      <c r="Q1055" s="5"/>
    </row>
    <row r="1056" spans="15:17" x14ac:dyDescent="0.2">
      <c r="O1056" s="2"/>
      <c r="Q1056" s="5"/>
    </row>
    <row r="1057" spans="15:17" x14ac:dyDescent="0.2">
      <c r="O1057" s="2"/>
      <c r="Q1057" s="5"/>
    </row>
    <row r="1058" spans="15:17" x14ac:dyDescent="0.2">
      <c r="O1058" s="2"/>
      <c r="Q1058" s="5"/>
    </row>
    <row r="1059" spans="15:17" x14ac:dyDescent="0.2">
      <c r="O1059" s="2"/>
      <c r="Q1059" s="5"/>
    </row>
    <row r="1060" spans="15:17" x14ac:dyDescent="0.2">
      <c r="O1060" s="2"/>
      <c r="Q1060" s="5"/>
    </row>
    <row r="1061" spans="15:17" x14ac:dyDescent="0.2">
      <c r="O1061" s="2"/>
      <c r="Q1061" s="5"/>
    </row>
    <row r="1062" spans="15:17" x14ac:dyDescent="0.2">
      <c r="O1062" s="2"/>
      <c r="Q1062" s="5"/>
    </row>
    <row r="1063" spans="15:17" x14ac:dyDescent="0.2">
      <c r="O1063" s="2"/>
      <c r="Q1063" s="5"/>
    </row>
    <row r="1064" spans="15:17" x14ac:dyDescent="0.2">
      <c r="O1064" s="2"/>
      <c r="Q1064" s="5"/>
    </row>
    <row r="1065" spans="15:17" x14ac:dyDescent="0.2">
      <c r="O1065" s="2"/>
      <c r="Q1065" s="5"/>
    </row>
    <row r="1066" spans="15:17" x14ac:dyDescent="0.2">
      <c r="O1066" s="2"/>
      <c r="Q1066" s="5"/>
    </row>
    <row r="1067" spans="15:17" x14ac:dyDescent="0.2">
      <c r="O1067" s="2"/>
      <c r="Q1067" s="5"/>
    </row>
    <row r="1068" spans="15:17" x14ac:dyDescent="0.2">
      <c r="O1068" s="2"/>
      <c r="Q1068" s="5"/>
    </row>
    <row r="1069" spans="15:17" x14ac:dyDescent="0.2">
      <c r="O1069" s="2"/>
      <c r="Q1069" s="5"/>
    </row>
    <row r="1070" spans="15:17" x14ac:dyDescent="0.2">
      <c r="O1070" s="2"/>
      <c r="Q1070" s="5"/>
    </row>
    <row r="1071" spans="15:17" x14ac:dyDescent="0.2">
      <c r="O1071" s="2"/>
      <c r="Q1071" s="5"/>
    </row>
    <row r="1072" spans="15:17" x14ac:dyDescent="0.2">
      <c r="O1072" s="2"/>
      <c r="Q1072" s="5"/>
    </row>
    <row r="1073" spans="15:17" x14ac:dyDescent="0.2">
      <c r="O1073" s="2"/>
      <c r="Q1073" s="5"/>
    </row>
    <row r="1074" spans="15:17" x14ac:dyDescent="0.2">
      <c r="O1074" s="2"/>
      <c r="Q1074" s="5"/>
    </row>
  </sheetData>
  <protectedRanges>
    <protectedRange sqref="A918:D923" name="Range1"/>
  </protectedRanges>
  <sortState xmlns:xlrd2="http://schemas.microsoft.com/office/spreadsheetml/2017/richdata2" ref="A21:U930">
    <sortCondition ref="C21:C930"/>
  </sortState>
  <phoneticPr fontId="0" type="noConversion"/>
  <hyperlinks>
    <hyperlink ref="H63931" r:id="rId1" display="http://vsolj.cetus-net.org/bulletin.html"/>
    <hyperlink ref="H63924" r:id="rId2" display="http://vsolj.cetus-net.org/bulletin.html"/>
    <hyperlink ref="AP1421" r:id="rId3" display="http://cdsbib.u-strasbg.fr/cgi-bin/cdsbib?1990RMxAA..21..381G"/>
    <hyperlink ref="AP1424" r:id="rId4" display="http://cdsbib.u-strasbg.fr/cgi-bin/cdsbib?1990RMxAA..21..381G"/>
    <hyperlink ref="AP1422" r:id="rId5" display="http://cdsbib.u-strasbg.fr/cgi-bin/cdsbib?1990RMxAA..21..381G"/>
    <hyperlink ref="AP1400" r:id="rId6" display="http://cdsbib.u-strasbg.fr/cgi-bin/cdsbib?1990RMxAA..21..381G"/>
    <hyperlink ref="I63931" r:id="rId7" display="http://vsolj.cetus-net.org/bulletin.html"/>
    <hyperlink ref="AQ1534" r:id="rId8" display="http://cdsbib.u-strasbg.fr/cgi-bin/cdsbib?1990RMxAA..21..381G"/>
    <hyperlink ref="AQ65339" r:id="rId9" display="http://cdsbib.u-strasbg.fr/cgi-bin/cdsbib?1990RMxAA..21..381G"/>
    <hyperlink ref="AQ1535" r:id="rId10" display="http://cdsbib.u-strasbg.fr/cgi-bin/cdsbib?1990RMxAA..21..381G"/>
    <hyperlink ref="H63928" r:id="rId11" display="https://www.aavso.org/ejaavso"/>
    <hyperlink ref="H64681" r:id="rId12" display="http://vsolj.cetus-net.org/bulletin.html"/>
    <hyperlink ref="H64674" r:id="rId13" display="https://www.aavso.org/ejaavso"/>
    <hyperlink ref="I64681" r:id="rId14" display="http://vsolj.cetus-net.org/bulletin.html"/>
    <hyperlink ref="AQ58332" r:id="rId15" display="http://cdsbib.u-strasbg.fr/cgi-bin/cdsbib?1990RMxAA..21..381G"/>
    <hyperlink ref="H64678" r:id="rId16" display="https://www.aavso.org/ejaavso"/>
    <hyperlink ref="AP5696" r:id="rId17" display="http://cdsbib.u-strasbg.fr/cgi-bin/cdsbib?1990RMxAA..21..381G"/>
    <hyperlink ref="AP5699" r:id="rId18" display="http://cdsbib.u-strasbg.fr/cgi-bin/cdsbib?1990RMxAA..21..381G"/>
    <hyperlink ref="AP5697" r:id="rId19" display="http://cdsbib.u-strasbg.fr/cgi-bin/cdsbib?1990RMxAA..21..381G"/>
    <hyperlink ref="AP5681" r:id="rId20" display="http://cdsbib.u-strasbg.fr/cgi-bin/cdsbib?1990RMxAA..21..381G"/>
    <hyperlink ref="AQ5910" r:id="rId21" display="http://cdsbib.u-strasbg.fr/cgi-bin/cdsbib?1990RMxAA..21..381G"/>
    <hyperlink ref="AQ5914" r:id="rId22" display="http://cdsbib.u-strasbg.fr/cgi-bin/cdsbib?1990RMxAA..21..381G"/>
    <hyperlink ref="AQ62" r:id="rId23" display="http://cdsbib.u-strasbg.fr/cgi-bin/cdsbib?1990RMxAA..21..381G"/>
    <hyperlink ref="I2802" r:id="rId24" display="http://vsolj.cetus-net.org/bulletin.html"/>
    <hyperlink ref="H2802" r:id="rId25" display="http://vsolj.cetus-net.org/bulletin.html"/>
    <hyperlink ref="AQ723" r:id="rId26" display="http://cdsbib.u-strasbg.fr/cgi-bin/cdsbib?1990RMxAA..21..381G"/>
    <hyperlink ref="AQ722" r:id="rId27" display="http://cdsbib.u-strasbg.fr/cgi-bin/cdsbib?1990RMxAA..21..381G"/>
    <hyperlink ref="AP3972" r:id="rId28" display="http://cdsbib.u-strasbg.fr/cgi-bin/cdsbib?1990RMxAA..21..381G"/>
    <hyperlink ref="AP3990" r:id="rId29" display="http://cdsbib.u-strasbg.fr/cgi-bin/cdsbib?1990RMxAA..21..381G"/>
    <hyperlink ref="AP3991" r:id="rId30" display="http://cdsbib.u-strasbg.fr/cgi-bin/cdsbib?1990RMxAA..21..381G"/>
    <hyperlink ref="AP3987" r:id="rId31" display="http://cdsbib.u-strasbg.fr/cgi-bin/cdsbib?1990RMxAA..21..381G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A34"/>
    </sheetView>
  </sheetViews>
  <sheetFormatPr defaultRowHeight="12.75" x14ac:dyDescent="0.2"/>
  <cols>
    <col min="1" max="16384" width="9.140625" style="15"/>
  </cols>
  <sheetData>
    <row r="1" spans="1:7" x14ac:dyDescent="0.2">
      <c r="A1" s="15">
        <v>42906.756999999998</v>
      </c>
      <c r="B1" s="15">
        <v>2151</v>
      </c>
      <c r="C1" s="15">
        <v>-6.0000000000000001E-3</v>
      </c>
      <c r="D1" s="15">
        <v>9</v>
      </c>
      <c r="E1" s="15" t="s">
        <v>195</v>
      </c>
      <c r="F1" s="15" t="s">
        <v>196</v>
      </c>
    </row>
    <row r="2" spans="1:7" x14ac:dyDescent="0.2">
      <c r="A2" s="15">
        <v>42954.677000000003</v>
      </c>
      <c r="B2" s="15">
        <v>2173</v>
      </c>
      <c r="C2" s="15">
        <v>-5.0000000000000001E-3</v>
      </c>
      <c r="D2" s="15">
        <v>16</v>
      </c>
      <c r="E2" s="15" t="s">
        <v>197</v>
      </c>
      <c r="F2" s="15" t="s">
        <v>198</v>
      </c>
      <c r="G2" s="15" t="s">
        <v>199</v>
      </c>
    </row>
    <row r="3" spans="1:7" x14ac:dyDescent="0.2">
      <c r="A3" s="15">
        <v>42991.711000000003</v>
      </c>
      <c r="B3" s="15">
        <v>2190</v>
      </c>
      <c r="C3" s="15">
        <v>0</v>
      </c>
      <c r="D3" s="15">
        <v>12</v>
      </c>
      <c r="E3" s="15" t="s">
        <v>195</v>
      </c>
      <c r="F3" s="15" t="s">
        <v>200</v>
      </c>
    </row>
    <row r="4" spans="1:7" x14ac:dyDescent="0.2">
      <c r="A4" s="15">
        <v>42991.714999999997</v>
      </c>
      <c r="B4" s="15">
        <v>2190</v>
      </c>
      <c r="C4" s="15">
        <v>4.0000000000000001E-3</v>
      </c>
      <c r="D4" s="15">
        <v>9</v>
      </c>
      <c r="E4" s="15" t="s">
        <v>197</v>
      </c>
      <c r="F4" s="15" t="s">
        <v>201</v>
      </c>
    </row>
    <row r="5" spans="1:7" x14ac:dyDescent="0.2">
      <c r="A5" s="15">
        <v>43015.671999999999</v>
      </c>
      <c r="B5" s="15">
        <v>2201</v>
      </c>
      <c r="C5" s="15">
        <v>2E-3</v>
      </c>
      <c r="D5" s="15">
        <v>14</v>
      </c>
      <c r="E5" s="15" t="s">
        <v>202</v>
      </c>
      <c r="F5" s="15" t="s">
        <v>203</v>
      </c>
    </row>
    <row r="6" spans="1:7" x14ac:dyDescent="0.2">
      <c r="A6" s="15">
        <v>43028.741000000002</v>
      </c>
      <c r="B6" s="15">
        <v>2207</v>
      </c>
      <c r="C6" s="15">
        <v>2E-3</v>
      </c>
      <c r="D6" s="15">
        <v>14</v>
      </c>
      <c r="E6" s="15" t="s">
        <v>202</v>
      </c>
      <c r="F6" s="15" t="s">
        <v>203</v>
      </c>
    </row>
    <row r="7" spans="1:7" x14ac:dyDescent="0.2">
      <c r="A7" s="15">
        <v>43309.718999999997</v>
      </c>
      <c r="B7" s="15">
        <v>2336</v>
      </c>
      <c r="C7" s="15">
        <v>-2E-3</v>
      </c>
      <c r="D7" s="15">
        <v>14</v>
      </c>
      <c r="E7" s="15" t="s">
        <v>202</v>
      </c>
      <c r="F7" s="15" t="s">
        <v>203</v>
      </c>
    </row>
    <row r="8" spans="1:7" x14ac:dyDescent="0.2">
      <c r="A8" s="15">
        <v>43309.737000000001</v>
      </c>
      <c r="B8" s="15">
        <v>2336</v>
      </c>
      <c r="C8" s="15">
        <v>1.6E-2</v>
      </c>
      <c r="D8" s="15">
        <v>10</v>
      </c>
      <c r="E8" s="15" t="s">
        <v>197</v>
      </c>
      <c r="F8" s="15" t="s">
        <v>201</v>
      </c>
    </row>
    <row r="9" spans="1:7" x14ac:dyDescent="0.2">
      <c r="A9" s="15">
        <v>43357.641000000003</v>
      </c>
      <c r="B9" s="15">
        <v>2358</v>
      </c>
      <c r="C9" s="15">
        <v>0</v>
      </c>
      <c r="D9" s="15">
        <v>13</v>
      </c>
      <c r="E9" s="15" t="s">
        <v>204</v>
      </c>
      <c r="F9" s="15" t="s">
        <v>205</v>
      </c>
    </row>
    <row r="10" spans="1:7" x14ac:dyDescent="0.2">
      <c r="A10" s="15">
        <v>43701.792000000001</v>
      </c>
      <c r="B10" s="15">
        <v>2516</v>
      </c>
      <c r="C10" s="15">
        <v>3.0000000000000001E-3</v>
      </c>
      <c r="D10" s="15">
        <v>12</v>
      </c>
      <c r="E10" s="15" t="s">
        <v>202</v>
      </c>
      <c r="F10" s="15" t="s">
        <v>203</v>
      </c>
    </row>
    <row r="11" spans="1:7" x14ac:dyDescent="0.2">
      <c r="A11" s="15">
        <v>43701.802000000003</v>
      </c>
      <c r="B11" s="15">
        <v>2516</v>
      </c>
      <c r="C11" s="15">
        <v>1.2999999999999999E-2</v>
      </c>
      <c r="D11" s="15">
        <v>13</v>
      </c>
      <c r="E11" s="15" t="s">
        <v>202</v>
      </c>
      <c r="F11" s="15" t="s">
        <v>206</v>
      </c>
    </row>
    <row r="12" spans="1:7" x14ac:dyDescent="0.2">
      <c r="A12" s="15">
        <v>44470.694000000003</v>
      </c>
      <c r="B12" s="15">
        <v>2869</v>
      </c>
      <c r="C12" s="15">
        <v>1.7000000000000001E-2</v>
      </c>
      <c r="D12" s="15">
        <v>13</v>
      </c>
      <c r="E12" s="15" t="s">
        <v>202</v>
      </c>
      <c r="F12" s="15" t="s">
        <v>203</v>
      </c>
    </row>
    <row r="13" spans="1:7" x14ac:dyDescent="0.2">
      <c r="A13" s="15">
        <v>44483.749000000003</v>
      </c>
      <c r="B13" s="15">
        <v>2875</v>
      </c>
      <c r="C13" s="15">
        <v>3.0000000000000001E-3</v>
      </c>
      <c r="D13" s="15">
        <v>13</v>
      </c>
      <c r="E13" s="15" t="s">
        <v>207</v>
      </c>
      <c r="F13" s="15" t="s">
        <v>208</v>
      </c>
    </row>
    <row r="14" spans="1:7" x14ac:dyDescent="0.2">
      <c r="A14" s="15">
        <v>44518.601000000002</v>
      </c>
      <c r="B14" s="15">
        <v>2891</v>
      </c>
      <c r="C14" s="15">
        <v>4.0000000000000001E-3</v>
      </c>
      <c r="D14" s="15">
        <v>20</v>
      </c>
      <c r="E14" s="15" t="s">
        <v>202</v>
      </c>
      <c r="F14" s="15" t="s">
        <v>209</v>
      </c>
    </row>
    <row r="15" spans="1:7" x14ac:dyDescent="0.2">
      <c r="A15" s="15">
        <v>44790.860999999997</v>
      </c>
      <c r="B15" s="15">
        <v>3016</v>
      </c>
      <c r="C15" s="15">
        <v>-5.0000000000000001E-3</v>
      </c>
      <c r="D15" s="15">
        <v>10</v>
      </c>
      <c r="E15" s="15" t="s">
        <v>210</v>
      </c>
      <c r="F15" s="15" t="s">
        <v>211</v>
      </c>
    </row>
    <row r="16" spans="1:7" x14ac:dyDescent="0.2">
      <c r="A16" s="15">
        <v>44849.673999999999</v>
      </c>
      <c r="B16" s="15">
        <v>3043</v>
      </c>
      <c r="C16" s="15">
        <v>-2E-3</v>
      </c>
      <c r="D16" s="15">
        <v>13</v>
      </c>
      <c r="E16" s="15" t="s">
        <v>210</v>
      </c>
      <c r="F16" s="15" t="s">
        <v>211</v>
      </c>
    </row>
    <row r="17" spans="1:7" x14ac:dyDescent="0.2">
      <c r="A17" s="15">
        <v>45082.749000000003</v>
      </c>
      <c r="B17" s="15">
        <v>3150</v>
      </c>
      <c r="C17" s="15">
        <v>0.01</v>
      </c>
      <c r="D17" s="15">
        <v>15</v>
      </c>
      <c r="E17" s="15" t="s">
        <v>202</v>
      </c>
      <c r="F17" s="15" t="s">
        <v>203</v>
      </c>
    </row>
    <row r="18" spans="1:7" x14ac:dyDescent="0.2">
      <c r="A18" s="15">
        <v>45143.732000000004</v>
      </c>
      <c r="B18" s="15">
        <v>3178</v>
      </c>
      <c r="C18" s="15">
        <v>5.0000000000000001E-3</v>
      </c>
      <c r="D18" s="15">
        <v>11</v>
      </c>
      <c r="E18" s="15" t="s">
        <v>197</v>
      </c>
      <c r="F18" s="15" t="s">
        <v>212</v>
      </c>
    </row>
    <row r="19" spans="1:7" x14ac:dyDescent="0.2">
      <c r="A19" s="15">
        <v>45522.724999999999</v>
      </c>
      <c r="B19" s="15">
        <v>3352</v>
      </c>
      <c r="C19" s="15">
        <v>-1E-3</v>
      </c>
      <c r="D19" s="15">
        <v>12</v>
      </c>
      <c r="E19" s="15" t="s">
        <v>197</v>
      </c>
      <c r="F19" s="15" t="s">
        <v>212</v>
      </c>
    </row>
    <row r="20" spans="1:7" x14ac:dyDescent="0.2">
      <c r="A20" s="15">
        <v>45853.805999999997</v>
      </c>
      <c r="B20" s="15">
        <v>3504</v>
      </c>
      <c r="C20" s="15">
        <v>0</v>
      </c>
      <c r="D20" s="15">
        <v>13</v>
      </c>
      <c r="E20" s="15" t="s">
        <v>197</v>
      </c>
      <c r="F20" s="15" t="s">
        <v>212</v>
      </c>
    </row>
    <row r="21" spans="1:7" x14ac:dyDescent="0.2">
      <c r="A21" s="15">
        <v>45888.661</v>
      </c>
      <c r="B21" s="15">
        <v>3520</v>
      </c>
      <c r="C21" s="15">
        <v>5.0000000000000001E-3</v>
      </c>
      <c r="D21" s="15">
        <v>9</v>
      </c>
      <c r="E21" s="15" t="s">
        <v>202</v>
      </c>
      <c r="F21" s="15" t="s">
        <v>203</v>
      </c>
    </row>
    <row r="22" spans="1:7" x14ac:dyDescent="0.2">
      <c r="A22" s="15">
        <v>46328.654999999999</v>
      </c>
      <c r="B22" s="15" t="s">
        <v>213</v>
      </c>
      <c r="C22" s="15">
        <v>3722</v>
      </c>
      <c r="D22" s="15">
        <v>1.2E-2</v>
      </c>
      <c r="E22" s="15">
        <v>8</v>
      </c>
      <c r="F22" s="15" t="s">
        <v>204</v>
      </c>
      <c r="G22" s="15" t="s">
        <v>205</v>
      </c>
    </row>
    <row r="23" spans="1:7" x14ac:dyDescent="0.2">
      <c r="A23" s="15">
        <v>46330.822999999997</v>
      </c>
      <c r="B23" s="15">
        <v>3723</v>
      </c>
      <c r="C23" s="15">
        <v>2E-3</v>
      </c>
      <c r="D23" s="15">
        <v>9</v>
      </c>
      <c r="E23" s="15" t="s">
        <v>207</v>
      </c>
      <c r="F23" s="15" t="s">
        <v>208</v>
      </c>
    </row>
    <row r="24" spans="1:7" x14ac:dyDescent="0.2">
      <c r="A24" s="15">
        <v>46779.521000000001</v>
      </c>
      <c r="B24" s="15">
        <v>3929</v>
      </c>
      <c r="C24" s="15">
        <v>0</v>
      </c>
      <c r="D24" s="15">
        <v>11</v>
      </c>
      <c r="E24" s="15" t="s">
        <v>202</v>
      </c>
      <c r="F24" s="15" t="s">
        <v>203</v>
      </c>
    </row>
    <row r="25" spans="1:7" x14ac:dyDescent="0.2">
      <c r="A25" s="15">
        <v>47001.690999999999</v>
      </c>
      <c r="B25" s="15">
        <v>4031</v>
      </c>
      <c r="C25" s="15">
        <v>-2E-3</v>
      </c>
      <c r="D25" s="15">
        <v>14</v>
      </c>
      <c r="E25" s="15" t="s">
        <v>204</v>
      </c>
      <c r="F25" s="15" t="s">
        <v>205</v>
      </c>
    </row>
    <row r="26" spans="1:7" x14ac:dyDescent="0.2">
      <c r="A26" s="15">
        <v>47049.627999999997</v>
      </c>
      <c r="B26" s="15">
        <v>4053</v>
      </c>
      <c r="C26" s="15">
        <v>1.6E-2</v>
      </c>
      <c r="D26" s="15">
        <v>16</v>
      </c>
      <c r="E26" s="15" t="s">
        <v>214</v>
      </c>
      <c r="F26" s="15" t="s">
        <v>215</v>
      </c>
    </row>
    <row r="27" spans="1:7" x14ac:dyDescent="0.2">
      <c r="A27" s="15">
        <v>47062.680999999997</v>
      </c>
      <c r="B27" s="15">
        <v>4059</v>
      </c>
      <c r="C27" s="15">
        <v>0</v>
      </c>
      <c r="D27" s="15">
        <v>18</v>
      </c>
      <c r="E27" s="15" t="s">
        <v>202</v>
      </c>
      <c r="F27" s="15" t="s">
        <v>203</v>
      </c>
    </row>
    <row r="28" spans="1:7" x14ac:dyDescent="0.2">
      <c r="A28" s="15">
        <v>47393.762000000002</v>
      </c>
      <c r="B28" s="15">
        <v>4211</v>
      </c>
      <c r="C28" s="15">
        <v>1E-3</v>
      </c>
      <c r="D28" s="15">
        <v>7</v>
      </c>
      <c r="E28" s="15" t="s">
        <v>207</v>
      </c>
      <c r="F28" s="15" t="s">
        <v>208</v>
      </c>
    </row>
    <row r="29" spans="1:7" x14ac:dyDescent="0.2">
      <c r="A29" s="15">
        <v>47772.760999999999</v>
      </c>
      <c r="B29" s="15">
        <v>4385</v>
      </c>
      <c r="C29" s="15">
        <v>1E-3</v>
      </c>
      <c r="D29" s="15">
        <v>11</v>
      </c>
      <c r="E29" s="15" t="s">
        <v>202</v>
      </c>
      <c r="F29" s="15" t="s">
        <v>203</v>
      </c>
    </row>
    <row r="30" spans="1:7" x14ac:dyDescent="0.2">
      <c r="A30" s="15">
        <v>48066.807000000001</v>
      </c>
      <c r="B30" s="15">
        <v>4520</v>
      </c>
      <c r="C30" s="15">
        <v>-3.0000000000000001E-3</v>
      </c>
      <c r="D30" s="15">
        <v>14</v>
      </c>
      <c r="E30" s="15" t="s">
        <v>202</v>
      </c>
      <c r="F30" s="15" t="s">
        <v>203</v>
      </c>
    </row>
    <row r="31" spans="1:7" x14ac:dyDescent="0.2">
      <c r="A31" s="15">
        <v>48480.67</v>
      </c>
      <c r="B31" s="15">
        <v>4710</v>
      </c>
      <c r="C31" s="15">
        <v>0.01</v>
      </c>
      <c r="D31" s="15">
        <v>17</v>
      </c>
      <c r="E31" s="15" t="s">
        <v>202</v>
      </c>
      <c r="F31" s="15" t="s">
        <v>203</v>
      </c>
    </row>
    <row r="32" spans="1:7" x14ac:dyDescent="0.2">
      <c r="A32" s="15">
        <v>48835.718999999997</v>
      </c>
      <c r="B32" s="15">
        <v>4873</v>
      </c>
      <c r="C32" s="15">
        <v>0.02</v>
      </c>
      <c r="D32" s="15">
        <v>23</v>
      </c>
      <c r="E32" s="15" t="s">
        <v>202</v>
      </c>
      <c r="F32" s="15" t="s">
        <v>203</v>
      </c>
    </row>
    <row r="33" spans="1:6" x14ac:dyDescent="0.2">
      <c r="A33" s="15">
        <v>48859.675999999999</v>
      </c>
      <c r="B33" s="15">
        <v>4884</v>
      </c>
      <c r="C33" s="15">
        <v>1.7000000000000001E-2</v>
      </c>
      <c r="D33" s="15">
        <v>12</v>
      </c>
      <c r="E33" s="15" t="s">
        <v>216</v>
      </c>
      <c r="F33" s="15" t="s">
        <v>217</v>
      </c>
    </row>
    <row r="34" spans="1:6" x14ac:dyDescent="0.2">
      <c r="A34" s="15">
        <v>49262.623</v>
      </c>
      <c r="B34" s="15">
        <v>5069</v>
      </c>
      <c r="C34" s="15">
        <v>6.0000000000000001E-3</v>
      </c>
      <c r="D34" s="15">
        <v>8</v>
      </c>
      <c r="E34" s="15" t="s">
        <v>216</v>
      </c>
      <c r="F34" s="15" t="s">
        <v>217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858" workbookViewId="0">
      <selection activeCell="A178" sqref="A178:C880"/>
    </sheetView>
  </sheetViews>
  <sheetFormatPr defaultRowHeight="12.75" x14ac:dyDescent="0.2"/>
  <cols>
    <col min="1" max="1" width="19.7109375" style="46" customWidth="1"/>
    <col min="2" max="2" width="4.42578125" style="9" customWidth="1"/>
    <col min="3" max="3" width="12.7109375" style="46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6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5" t="s">
        <v>315</v>
      </c>
      <c r="I1" s="47" t="s">
        <v>316</v>
      </c>
      <c r="J1" s="48" t="s">
        <v>317</v>
      </c>
    </row>
    <row r="2" spans="1:16" x14ac:dyDescent="0.2">
      <c r="I2" s="49" t="s">
        <v>318</v>
      </c>
      <c r="J2" s="50" t="s">
        <v>319</v>
      </c>
    </row>
    <row r="3" spans="1:16" x14ac:dyDescent="0.2">
      <c r="A3" s="51" t="s">
        <v>320</v>
      </c>
      <c r="I3" s="49" t="s">
        <v>321</v>
      </c>
      <c r="J3" s="50" t="s">
        <v>322</v>
      </c>
    </row>
    <row r="4" spans="1:16" x14ac:dyDescent="0.2">
      <c r="I4" s="49" t="s">
        <v>323</v>
      </c>
      <c r="J4" s="50" t="s">
        <v>322</v>
      </c>
    </row>
    <row r="5" spans="1:16" ht="13.5" thickBot="1" x14ac:dyDescent="0.25">
      <c r="I5" s="52" t="s">
        <v>324</v>
      </c>
      <c r="J5" s="53" t="s">
        <v>304</v>
      </c>
    </row>
    <row r="10" spans="1:16" ht="13.5" thickBot="1" x14ac:dyDescent="0.25"/>
    <row r="11" spans="1:16" ht="12.75" customHeight="1" thickBot="1" x14ac:dyDescent="0.25">
      <c r="A11" s="46" t="str">
        <f t="shared" ref="A11:A74" si="0">P11</f>
        <v>IBVS 111 </v>
      </c>
      <c r="B11" s="12" t="str">
        <f t="shared" ref="B11:B74" si="1">IF(H11=INT(H11),"I","II")</f>
        <v>I</v>
      </c>
      <c r="C11" s="46">
        <f t="shared" ref="C11:C74" si="2">1*G11</f>
        <v>38173.64</v>
      </c>
      <c r="D11" s="9" t="str">
        <f t="shared" ref="D11:D74" si="3">VLOOKUP(F11,I$1:J$5,2,FALSE)</f>
        <v>vis</v>
      </c>
      <c r="E11" s="54">
        <f>VLOOKUP(C11,Active!C$21:E$968,3,FALSE)</f>
        <v>-21.996833649624904</v>
      </c>
      <c r="F11" s="12" t="s">
        <v>324</v>
      </c>
      <c r="G11" s="9" t="str">
        <f t="shared" ref="G11:G74" si="4">MID(I11,3,LEN(I11)-3)</f>
        <v>38173.640</v>
      </c>
      <c r="H11" s="46">
        <f t="shared" ref="H11:H74" si="5">1*K11</f>
        <v>-22</v>
      </c>
      <c r="I11" s="55" t="s">
        <v>431</v>
      </c>
      <c r="J11" s="56" t="s">
        <v>432</v>
      </c>
      <c r="K11" s="55">
        <v>-22</v>
      </c>
      <c r="L11" s="55" t="s">
        <v>433</v>
      </c>
      <c r="M11" s="56" t="s">
        <v>337</v>
      </c>
      <c r="N11" s="56"/>
      <c r="O11" s="57" t="s">
        <v>434</v>
      </c>
      <c r="P11" s="58" t="s">
        <v>435</v>
      </c>
    </row>
    <row r="12" spans="1:16" ht="12.75" customHeight="1" thickBot="1" x14ac:dyDescent="0.25">
      <c r="A12" s="46" t="str">
        <f t="shared" si="0"/>
        <v> MSAI 36.79 </v>
      </c>
      <c r="B12" s="12" t="str">
        <f t="shared" si="1"/>
        <v>I</v>
      </c>
      <c r="C12" s="46">
        <f t="shared" si="2"/>
        <v>38221.552499999998</v>
      </c>
      <c r="D12" s="9" t="str">
        <f t="shared" si="3"/>
        <v>vis</v>
      </c>
      <c r="E12" s="54">
        <f>VLOOKUP(C12,Active!C$21:E$968,3,FALSE)</f>
        <v>0</v>
      </c>
      <c r="F12" s="12" t="s">
        <v>324</v>
      </c>
      <c r="G12" s="9" t="str">
        <f t="shared" si="4"/>
        <v>38221.5525</v>
      </c>
      <c r="H12" s="46">
        <f t="shared" si="5"/>
        <v>0</v>
      </c>
      <c r="I12" s="55" t="s">
        <v>436</v>
      </c>
      <c r="J12" s="56" t="s">
        <v>437</v>
      </c>
      <c r="K12" s="55">
        <v>0</v>
      </c>
      <c r="L12" s="55" t="s">
        <v>438</v>
      </c>
      <c r="M12" s="56" t="s">
        <v>439</v>
      </c>
      <c r="N12" s="56" t="s">
        <v>440</v>
      </c>
      <c r="O12" s="57" t="s">
        <v>441</v>
      </c>
      <c r="P12" s="57" t="s">
        <v>442</v>
      </c>
    </row>
    <row r="13" spans="1:16" ht="26.25" thickBot="1" x14ac:dyDescent="0.25">
      <c r="A13" s="46" t="str">
        <f t="shared" si="0"/>
        <v>BAVM 241 (=IBVS 6157) </v>
      </c>
      <c r="B13" s="12" t="str">
        <f t="shared" si="1"/>
        <v>I</v>
      </c>
      <c r="C13" s="46">
        <f t="shared" si="2"/>
        <v>57158.424200000001</v>
      </c>
      <c r="D13" s="9" t="str">
        <f t="shared" si="3"/>
        <v>vis</v>
      </c>
      <c r="E13" s="54">
        <f>VLOOKUP(C13,Active!C$21:E$968,3,FALSE)</f>
        <v>8693.998781720893</v>
      </c>
      <c r="F13" s="12" t="s">
        <v>324</v>
      </c>
      <c r="G13" s="9" t="str">
        <f t="shared" si="4"/>
        <v>57158.4242</v>
      </c>
      <c r="H13" s="46">
        <f t="shared" si="5"/>
        <v>8694</v>
      </c>
      <c r="I13" s="55" t="s">
        <v>160</v>
      </c>
      <c r="J13" s="56" t="s">
        <v>161</v>
      </c>
      <c r="K13" s="55" t="s">
        <v>162</v>
      </c>
      <c r="L13" s="55" t="s">
        <v>1108</v>
      </c>
      <c r="M13" s="56" t="s">
        <v>995</v>
      </c>
      <c r="N13" s="56" t="s">
        <v>1132</v>
      </c>
      <c r="O13" s="57" t="s">
        <v>149</v>
      </c>
      <c r="P13" s="58" t="s">
        <v>163</v>
      </c>
    </row>
    <row r="14" spans="1:16" ht="12.75" customHeight="1" thickBot="1" x14ac:dyDescent="0.25">
      <c r="A14" s="46" t="str">
        <f t="shared" si="0"/>
        <v>IBVS 114 </v>
      </c>
      <c r="B14" s="12" t="str">
        <f t="shared" si="1"/>
        <v>I</v>
      </c>
      <c r="C14" s="46">
        <f t="shared" si="2"/>
        <v>38931.623</v>
      </c>
      <c r="D14" s="9" t="str">
        <f t="shared" si="3"/>
        <v>vis</v>
      </c>
      <c r="E14" s="54">
        <f>VLOOKUP(C14,Active!C$21:E$968,3,FALSE)</f>
        <v>325.99640319345667</v>
      </c>
      <c r="F14" s="12" t="s">
        <v>324</v>
      </c>
      <c r="G14" s="9" t="str">
        <f t="shared" si="4"/>
        <v>38931.623</v>
      </c>
      <c r="H14" s="46">
        <f t="shared" si="5"/>
        <v>326</v>
      </c>
      <c r="I14" s="55" t="s">
        <v>469</v>
      </c>
      <c r="J14" s="56" t="s">
        <v>470</v>
      </c>
      <c r="K14" s="55">
        <v>326</v>
      </c>
      <c r="L14" s="55" t="s">
        <v>468</v>
      </c>
      <c r="M14" s="56" t="s">
        <v>337</v>
      </c>
      <c r="N14" s="56"/>
      <c r="O14" s="57" t="s">
        <v>471</v>
      </c>
      <c r="P14" s="58" t="s">
        <v>472</v>
      </c>
    </row>
    <row r="15" spans="1:16" ht="12.75" customHeight="1" thickBot="1" x14ac:dyDescent="0.25">
      <c r="A15" s="46" t="str">
        <f t="shared" si="0"/>
        <v>IBVS 114 </v>
      </c>
      <c r="B15" s="12" t="str">
        <f t="shared" si="1"/>
        <v>I</v>
      </c>
      <c r="C15" s="46">
        <f t="shared" si="2"/>
        <v>38957.764000000003</v>
      </c>
      <c r="D15" s="9" t="str">
        <f t="shared" si="3"/>
        <v>vis</v>
      </c>
      <c r="E15" s="54">
        <f>VLOOKUP(C15,Active!C$21:E$968,3,FALSE)</f>
        <v>337.99784808643727</v>
      </c>
      <c r="F15" s="12" t="s">
        <v>324</v>
      </c>
      <c r="G15" s="9" t="str">
        <f t="shared" si="4"/>
        <v>38957.764</v>
      </c>
      <c r="H15" s="46">
        <f t="shared" si="5"/>
        <v>338</v>
      </c>
      <c r="I15" s="55" t="s">
        <v>473</v>
      </c>
      <c r="J15" s="56" t="s">
        <v>474</v>
      </c>
      <c r="K15" s="55">
        <v>338</v>
      </c>
      <c r="L15" s="55" t="s">
        <v>461</v>
      </c>
      <c r="M15" s="56" t="s">
        <v>337</v>
      </c>
      <c r="N15" s="56"/>
      <c r="O15" s="57" t="s">
        <v>471</v>
      </c>
      <c r="P15" s="58" t="s">
        <v>472</v>
      </c>
    </row>
    <row r="16" spans="1:16" ht="12.75" customHeight="1" thickBot="1" x14ac:dyDescent="0.25">
      <c r="A16" s="46" t="str">
        <f t="shared" si="0"/>
        <v>IBVS 114 </v>
      </c>
      <c r="B16" s="12" t="str">
        <f t="shared" si="1"/>
        <v>I</v>
      </c>
      <c r="C16" s="46">
        <f t="shared" si="2"/>
        <v>38957.769</v>
      </c>
      <c r="D16" s="9" t="str">
        <f t="shared" si="3"/>
        <v>vis</v>
      </c>
      <c r="E16" s="54">
        <f>VLOOKUP(C16,Active!C$21:E$968,3,FALSE)</f>
        <v>338.00014360781876</v>
      </c>
      <c r="F16" s="12" t="s">
        <v>324</v>
      </c>
      <c r="G16" s="9" t="str">
        <f t="shared" si="4"/>
        <v>38957.769</v>
      </c>
      <c r="H16" s="46">
        <f t="shared" si="5"/>
        <v>338</v>
      </c>
      <c r="I16" s="55" t="s">
        <v>475</v>
      </c>
      <c r="J16" s="56" t="s">
        <v>476</v>
      </c>
      <c r="K16" s="55">
        <v>338</v>
      </c>
      <c r="L16" s="55" t="s">
        <v>424</v>
      </c>
      <c r="M16" s="56" t="s">
        <v>337</v>
      </c>
      <c r="N16" s="56"/>
      <c r="O16" s="57" t="s">
        <v>477</v>
      </c>
      <c r="P16" s="58" t="s">
        <v>472</v>
      </c>
    </row>
    <row r="17" spans="1:16" ht="12.75" customHeight="1" thickBot="1" x14ac:dyDescent="0.25">
      <c r="A17" s="46" t="str">
        <f t="shared" si="0"/>
        <v>IBVS 114 </v>
      </c>
      <c r="B17" s="12" t="str">
        <f t="shared" si="1"/>
        <v>I</v>
      </c>
      <c r="C17" s="46">
        <f t="shared" si="2"/>
        <v>39005.680999999997</v>
      </c>
      <c r="D17" s="9" t="str">
        <f t="shared" si="3"/>
        <v>vis</v>
      </c>
      <c r="E17" s="54">
        <f>VLOOKUP(C17,Active!C$21:E$968,3,FALSE)</f>
        <v>359.99674770530453</v>
      </c>
      <c r="F17" s="12" t="s">
        <v>324</v>
      </c>
      <c r="G17" s="9" t="str">
        <f t="shared" si="4"/>
        <v>39005.681</v>
      </c>
      <c r="H17" s="46">
        <f t="shared" si="5"/>
        <v>360</v>
      </c>
      <c r="I17" s="55" t="s">
        <v>481</v>
      </c>
      <c r="J17" s="56" t="s">
        <v>482</v>
      </c>
      <c r="K17" s="55">
        <v>360</v>
      </c>
      <c r="L17" s="55" t="s">
        <v>354</v>
      </c>
      <c r="M17" s="56" t="s">
        <v>337</v>
      </c>
      <c r="N17" s="56"/>
      <c r="O17" s="57" t="s">
        <v>477</v>
      </c>
      <c r="P17" s="58" t="s">
        <v>472</v>
      </c>
    </row>
    <row r="18" spans="1:16" ht="12.75" customHeight="1" thickBot="1" x14ac:dyDescent="0.25">
      <c r="A18" s="46" t="str">
        <f t="shared" si="0"/>
        <v>IBVS 119 </v>
      </c>
      <c r="B18" s="12" t="str">
        <f t="shared" si="1"/>
        <v>I</v>
      </c>
      <c r="C18" s="46">
        <f t="shared" si="2"/>
        <v>39053.606</v>
      </c>
      <c r="D18" s="9" t="str">
        <f t="shared" si="3"/>
        <v>vis</v>
      </c>
      <c r="E18" s="54">
        <f>VLOOKUP(C18,Active!C$21:E$968,3,FALSE)</f>
        <v>381.99932015838812</v>
      </c>
      <c r="F18" s="12" t="s">
        <v>324</v>
      </c>
      <c r="G18" s="9" t="str">
        <f t="shared" si="4"/>
        <v>39053.606</v>
      </c>
      <c r="H18" s="46">
        <f t="shared" si="5"/>
        <v>382</v>
      </c>
      <c r="I18" s="55" t="s">
        <v>493</v>
      </c>
      <c r="J18" s="56" t="s">
        <v>494</v>
      </c>
      <c r="K18" s="55">
        <v>382</v>
      </c>
      <c r="L18" s="55" t="s">
        <v>361</v>
      </c>
      <c r="M18" s="56" t="s">
        <v>337</v>
      </c>
      <c r="N18" s="56"/>
      <c r="O18" s="57" t="s">
        <v>477</v>
      </c>
      <c r="P18" s="58" t="s">
        <v>495</v>
      </c>
    </row>
    <row r="19" spans="1:16" ht="12.75" customHeight="1" thickBot="1" x14ac:dyDescent="0.25">
      <c r="A19" s="46" t="str">
        <f t="shared" si="0"/>
        <v>IBVS 154 </v>
      </c>
      <c r="B19" s="12" t="str">
        <f t="shared" si="1"/>
        <v>I</v>
      </c>
      <c r="C19" s="46">
        <f t="shared" si="2"/>
        <v>39238.752999999997</v>
      </c>
      <c r="D19" s="9" t="str">
        <f t="shared" si="3"/>
        <v>vis</v>
      </c>
      <c r="E19" s="54">
        <f>VLOOKUP(C19,Active!C$21:E$968,3,FALSE)</f>
        <v>467.00109964656275</v>
      </c>
      <c r="F19" s="12" t="s">
        <v>324</v>
      </c>
      <c r="G19" s="9" t="str">
        <f t="shared" si="4"/>
        <v>39238.753</v>
      </c>
      <c r="H19" s="46">
        <f t="shared" si="5"/>
        <v>467</v>
      </c>
      <c r="I19" s="55" t="s">
        <v>496</v>
      </c>
      <c r="J19" s="56" t="s">
        <v>497</v>
      </c>
      <c r="K19" s="55">
        <v>467</v>
      </c>
      <c r="L19" s="55" t="s">
        <v>376</v>
      </c>
      <c r="M19" s="56" t="s">
        <v>337</v>
      </c>
      <c r="N19" s="56"/>
      <c r="O19" s="57" t="s">
        <v>471</v>
      </c>
      <c r="P19" s="58" t="s">
        <v>498</v>
      </c>
    </row>
    <row r="20" spans="1:16" ht="12.75" customHeight="1" thickBot="1" x14ac:dyDescent="0.25">
      <c r="A20" s="46" t="str">
        <f t="shared" si="0"/>
        <v>IBVS 154 </v>
      </c>
      <c r="B20" s="12" t="str">
        <f t="shared" si="1"/>
        <v>I</v>
      </c>
      <c r="C20" s="46">
        <f t="shared" si="2"/>
        <v>39284.491999999998</v>
      </c>
      <c r="D20" s="9" t="str">
        <f t="shared" si="3"/>
        <v>vis</v>
      </c>
      <c r="E20" s="54">
        <f>VLOOKUP(C20,Active!C$21:E$968,3,FALSE)</f>
        <v>488.00007015113368</v>
      </c>
      <c r="F20" s="12" t="s">
        <v>324</v>
      </c>
      <c r="G20" s="9" t="str">
        <f t="shared" si="4"/>
        <v>39284.492</v>
      </c>
      <c r="H20" s="46">
        <f t="shared" si="5"/>
        <v>488</v>
      </c>
      <c r="I20" s="55" t="s">
        <v>499</v>
      </c>
      <c r="J20" s="56" t="s">
        <v>500</v>
      </c>
      <c r="K20" s="55">
        <v>488</v>
      </c>
      <c r="L20" s="55" t="s">
        <v>424</v>
      </c>
      <c r="M20" s="56" t="s">
        <v>337</v>
      </c>
      <c r="N20" s="56"/>
      <c r="O20" s="57" t="s">
        <v>492</v>
      </c>
      <c r="P20" s="58" t="s">
        <v>498</v>
      </c>
    </row>
    <row r="21" spans="1:16" ht="12.75" customHeight="1" thickBot="1" x14ac:dyDescent="0.25">
      <c r="A21" s="46" t="str">
        <f t="shared" si="0"/>
        <v>IBVS 154 </v>
      </c>
      <c r="B21" s="12" t="str">
        <f t="shared" si="1"/>
        <v>I</v>
      </c>
      <c r="C21" s="46">
        <f t="shared" si="2"/>
        <v>39299.749000000003</v>
      </c>
      <c r="D21" s="9" t="str">
        <f t="shared" si="3"/>
        <v>vis</v>
      </c>
      <c r="E21" s="54">
        <f>VLOOKUP(C21,Active!C$21:E$968,3,FALSE)</f>
        <v>495.00462409827583</v>
      </c>
      <c r="F21" s="12" t="s">
        <v>324</v>
      </c>
      <c r="G21" s="9" t="str">
        <f t="shared" si="4"/>
        <v>39299.749</v>
      </c>
      <c r="H21" s="46">
        <f t="shared" si="5"/>
        <v>495</v>
      </c>
      <c r="I21" s="55" t="s">
        <v>501</v>
      </c>
      <c r="J21" s="56" t="s">
        <v>502</v>
      </c>
      <c r="K21" s="55">
        <v>495</v>
      </c>
      <c r="L21" s="55" t="s">
        <v>503</v>
      </c>
      <c r="M21" s="56" t="s">
        <v>337</v>
      </c>
      <c r="N21" s="56"/>
      <c r="O21" s="57" t="s">
        <v>471</v>
      </c>
      <c r="P21" s="58" t="s">
        <v>498</v>
      </c>
    </row>
    <row r="22" spans="1:16" ht="12.75" customHeight="1" thickBot="1" x14ac:dyDescent="0.25">
      <c r="A22" s="46" t="str">
        <f t="shared" si="0"/>
        <v>IBVS 154 </v>
      </c>
      <c r="B22" s="12" t="str">
        <f t="shared" si="1"/>
        <v>I</v>
      </c>
      <c r="C22" s="46">
        <f t="shared" si="2"/>
        <v>39299.752999999997</v>
      </c>
      <c r="D22" s="9" t="str">
        <f t="shared" si="3"/>
        <v>vis</v>
      </c>
      <c r="E22" s="54">
        <f>VLOOKUP(C22,Active!C$21:E$968,3,FALSE)</f>
        <v>495.00646051537899</v>
      </c>
      <c r="F22" s="12" t="s">
        <v>324</v>
      </c>
      <c r="G22" s="9" t="str">
        <f t="shared" si="4"/>
        <v>39299.753</v>
      </c>
      <c r="H22" s="46">
        <f t="shared" si="5"/>
        <v>495</v>
      </c>
      <c r="I22" s="55" t="s">
        <v>504</v>
      </c>
      <c r="J22" s="56" t="s">
        <v>505</v>
      </c>
      <c r="K22" s="55">
        <v>495</v>
      </c>
      <c r="L22" s="55" t="s">
        <v>506</v>
      </c>
      <c r="M22" s="56" t="s">
        <v>337</v>
      </c>
      <c r="N22" s="56"/>
      <c r="O22" s="57" t="s">
        <v>507</v>
      </c>
      <c r="P22" s="58" t="s">
        <v>498</v>
      </c>
    </row>
    <row r="23" spans="1:16" ht="12.75" customHeight="1" thickBot="1" x14ac:dyDescent="0.25">
      <c r="A23" s="46" t="str">
        <f t="shared" si="0"/>
        <v>IBVS 154 </v>
      </c>
      <c r="B23" s="12" t="str">
        <f t="shared" si="1"/>
        <v>I</v>
      </c>
      <c r="C23" s="46">
        <f t="shared" si="2"/>
        <v>39310.625</v>
      </c>
      <c r="D23" s="9" t="str">
        <f t="shared" si="3"/>
        <v>vis</v>
      </c>
      <c r="E23" s="54">
        <f>VLOOKUP(C23,Active!C$21:E$968,3,FALSE)</f>
        <v>499.99784220990119</v>
      </c>
      <c r="F23" s="12" t="s">
        <v>324</v>
      </c>
      <c r="G23" s="9" t="str">
        <f t="shared" si="4"/>
        <v>39310.625</v>
      </c>
      <c r="H23" s="46">
        <f t="shared" si="5"/>
        <v>500</v>
      </c>
      <c r="I23" s="55" t="s">
        <v>508</v>
      </c>
      <c r="J23" s="56" t="s">
        <v>509</v>
      </c>
      <c r="K23" s="55">
        <v>500</v>
      </c>
      <c r="L23" s="55" t="s">
        <v>461</v>
      </c>
      <c r="M23" s="56" t="s">
        <v>337</v>
      </c>
      <c r="N23" s="56"/>
      <c r="O23" s="57" t="s">
        <v>434</v>
      </c>
      <c r="P23" s="58" t="s">
        <v>498</v>
      </c>
    </row>
    <row r="24" spans="1:16" ht="12.75" customHeight="1" thickBot="1" x14ac:dyDescent="0.25">
      <c r="A24" s="46" t="str">
        <f t="shared" si="0"/>
        <v>IBVS 154 </v>
      </c>
      <c r="B24" s="12" t="str">
        <f t="shared" si="1"/>
        <v>I</v>
      </c>
      <c r="C24" s="46">
        <f t="shared" si="2"/>
        <v>39323.701999999997</v>
      </c>
      <c r="D24" s="9" t="str">
        <f t="shared" si="3"/>
        <v>vis</v>
      </c>
      <c r="E24" s="54">
        <f>VLOOKUP(C24,Active!C$21:E$968,3,FALSE)</f>
        <v>506.00154883418713</v>
      </c>
      <c r="F24" s="12" t="s">
        <v>324</v>
      </c>
      <c r="G24" s="9" t="str">
        <f t="shared" si="4"/>
        <v>39323.702</v>
      </c>
      <c r="H24" s="46">
        <f t="shared" si="5"/>
        <v>506</v>
      </c>
      <c r="I24" s="55" t="s">
        <v>510</v>
      </c>
      <c r="J24" s="56" t="s">
        <v>511</v>
      </c>
      <c r="K24" s="55">
        <v>506</v>
      </c>
      <c r="L24" s="55" t="s">
        <v>336</v>
      </c>
      <c r="M24" s="56" t="s">
        <v>337</v>
      </c>
      <c r="N24" s="56"/>
      <c r="O24" s="57" t="s">
        <v>477</v>
      </c>
      <c r="P24" s="58" t="s">
        <v>498</v>
      </c>
    </row>
    <row r="25" spans="1:16" ht="12.75" customHeight="1" thickBot="1" x14ac:dyDescent="0.25">
      <c r="A25" s="46" t="str">
        <f t="shared" si="0"/>
        <v>IBVS 247 </v>
      </c>
      <c r="B25" s="12" t="str">
        <f t="shared" si="1"/>
        <v>I</v>
      </c>
      <c r="C25" s="46">
        <f t="shared" si="2"/>
        <v>39678.747000000003</v>
      </c>
      <c r="D25" s="9" t="str">
        <f t="shared" si="3"/>
        <v>vis</v>
      </c>
      <c r="E25" s="54">
        <f>VLOOKUP(C25,Active!C$21:E$968,3,FALSE)</f>
        <v>669.00422669761383</v>
      </c>
      <c r="F25" s="12" t="s">
        <v>324</v>
      </c>
      <c r="G25" s="9" t="str">
        <f t="shared" si="4"/>
        <v>39678.747</v>
      </c>
      <c r="H25" s="46">
        <f t="shared" si="5"/>
        <v>669</v>
      </c>
      <c r="I25" s="55" t="s">
        <v>524</v>
      </c>
      <c r="J25" s="56" t="s">
        <v>525</v>
      </c>
      <c r="K25" s="55">
        <v>669</v>
      </c>
      <c r="L25" s="55" t="s">
        <v>382</v>
      </c>
      <c r="M25" s="56" t="s">
        <v>337</v>
      </c>
      <c r="N25" s="56"/>
      <c r="O25" s="57" t="s">
        <v>526</v>
      </c>
      <c r="P25" s="58" t="s">
        <v>527</v>
      </c>
    </row>
    <row r="26" spans="1:16" ht="12.75" customHeight="1" thickBot="1" x14ac:dyDescent="0.25">
      <c r="A26" s="46" t="str">
        <f t="shared" si="0"/>
        <v>IBVS 456 </v>
      </c>
      <c r="B26" s="12" t="str">
        <f t="shared" si="1"/>
        <v>I</v>
      </c>
      <c r="C26" s="46">
        <f t="shared" si="2"/>
        <v>40079.519</v>
      </c>
      <c r="D26" s="9" t="str">
        <f t="shared" si="3"/>
        <v>vis</v>
      </c>
      <c r="E26" s="54">
        <f>VLOOKUP(C26,Active!C$21:E$968,3,FALSE)</f>
        <v>853.00036581428856</v>
      </c>
      <c r="F26" s="12" t="s">
        <v>324</v>
      </c>
      <c r="G26" s="9" t="str">
        <f t="shared" si="4"/>
        <v>40079.519</v>
      </c>
      <c r="H26" s="46">
        <f t="shared" si="5"/>
        <v>853</v>
      </c>
      <c r="I26" s="55" t="s">
        <v>536</v>
      </c>
      <c r="J26" s="56" t="s">
        <v>537</v>
      </c>
      <c r="K26" s="55">
        <v>853</v>
      </c>
      <c r="L26" s="55" t="s">
        <v>364</v>
      </c>
      <c r="M26" s="56" t="s">
        <v>439</v>
      </c>
      <c r="N26" s="56" t="s">
        <v>440</v>
      </c>
      <c r="O26" s="57" t="s">
        <v>538</v>
      </c>
      <c r="P26" s="58" t="s">
        <v>539</v>
      </c>
    </row>
    <row r="27" spans="1:16" ht="12.75" customHeight="1" thickBot="1" x14ac:dyDescent="0.25">
      <c r="A27" s="46" t="str">
        <f t="shared" si="0"/>
        <v>IBVS 456 </v>
      </c>
      <c r="B27" s="12" t="str">
        <f t="shared" si="1"/>
        <v>I</v>
      </c>
      <c r="C27" s="46">
        <f t="shared" si="2"/>
        <v>40395.355000000003</v>
      </c>
      <c r="D27" s="9" t="str">
        <f t="shared" si="3"/>
        <v>vis</v>
      </c>
      <c r="E27" s="54">
        <f>VLOOKUP(C27,Active!C$21:E$968,3,FALSE)</f>
        <v>998.00202409893689</v>
      </c>
      <c r="F27" s="12" t="s">
        <v>324</v>
      </c>
      <c r="G27" s="9" t="str">
        <f t="shared" si="4"/>
        <v>40395.355</v>
      </c>
      <c r="H27" s="46">
        <f t="shared" si="5"/>
        <v>998</v>
      </c>
      <c r="I27" s="55" t="s">
        <v>540</v>
      </c>
      <c r="J27" s="56" t="s">
        <v>541</v>
      </c>
      <c r="K27" s="55">
        <v>998</v>
      </c>
      <c r="L27" s="55" t="s">
        <v>349</v>
      </c>
      <c r="M27" s="56" t="s">
        <v>439</v>
      </c>
      <c r="N27" s="56" t="s">
        <v>440</v>
      </c>
      <c r="O27" s="57" t="s">
        <v>542</v>
      </c>
      <c r="P27" s="58" t="s">
        <v>539</v>
      </c>
    </row>
    <row r="28" spans="1:16" ht="12.75" customHeight="1" thickBot="1" x14ac:dyDescent="0.25">
      <c r="A28" s="46" t="str">
        <f t="shared" si="0"/>
        <v> ORI 117 </v>
      </c>
      <c r="B28" s="12" t="str">
        <f t="shared" si="1"/>
        <v>I</v>
      </c>
      <c r="C28" s="46">
        <f t="shared" si="2"/>
        <v>40541.286</v>
      </c>
      <c r="D28" s="9" t="str">
        <f t="shared" si="3"/>
        <v>vis</v>
      </c>
      <c r="E28" s="54">
        <f>VLOOKUP(C28,Active!C$21:E$968,3,FALSE)</f>
        <v>1064.9995702783981</v>
      </c>
      <c r="F28" s="12" t="s">
        <v>324</v>
      </c>
      <c r="G28" s="9" t="str">
        <f t="shared" si="4"/>
        <v>40541.286</v>
      </c>
      <c r="H28" s="46">
        <f t="shared" si="5"/>
        <v>1065</v>
      </c>
      <c r="I28" s="55" t="s">
        <v>543</v>
      </c>
      <c r="J28" s="56" t="s">
        <v>544</v>
      </c>
      <c r="K28" s="55">
        <v>1065</v>
      </c>
      <c r="L28" s="55" t="s">
        <v>361</v>
      </c>
      <c r="M28" s="56" t="s">
        <v>337</v>
      </c>
      <c r="N28" s="56"/>
      <c r="O28" s="57" t="s">
        <v>545</v>
      </c>
      <c r="P28" s="57" t="s">
        <v>546</v>
      </c>
    </row>
    <row r="29" spans="1:16" ht="12.75" customHeight="1" thickBot="1" x14ac:dyDescent="0.25">
      <c r="A29" s="46" t="str">
        <f t="shared" si="0"/>
        <v> ORI 117 </v>
      </c>
      <c r="B29" s="12" t="str">
        <f t="shared" si="1"/>
        <v>I</v>
      </c>
      <c r="C29" s="46">
        <f t="shared" si="2"/>
        <v>40619.692999999999</v>
      </c>
      <c r="D29" s="9" t="str">
        <f t="shared" si="3"/>
        <v>vis</v>
      </c>
      <c r="E29" s="54">
        <f>VLOOKUP(C29,Active!C$21:E$968,3,FALSE)</f>
        <v>1100.9965592889105</v>
      </c>
      <c r="F29" s="12" t="s">
        <v>324</v>
      </c>
      <c r="G29" s="9" t="str">
        <f t="shared" si="4"/>
        <v>40619.693</v>
      </c>
      <c r="H29" s="46">
        <f t="shared" si="5"/>
        <v>1101</v>
      </c>
      <c r="I29" s="55" t="s">
        <v>547</v>
      </c>
      <c r="J29" s="56" t="s">
        <v>548</v>
      </c>
      <c r="K29" s="55">
        <v>1101</v>
      </c>
      <c r="L29" s="55" t="s">
        <v>354</v>
      </c>
      <c r="M29" s="56" t="s">
        <v>337</v>
      </c>
      <c r="N29" s="56"/>
      <c r="O29" s="57" t="s">
        <v>545</v>
      </c>
      <c r="P29" s="57" t="s">
        <v>546</v>
      </c>
    </row>
    <row r="30" spans="1:16" ht="12.75" customHeight="1" thickBot="1" x14ac:dyDescent="0.25">
      <c r="A30" s="46" t="str">
        <f t="shared" si="0"/>
        <v> ORI 121 </v>
      </c>
      <c r="B30" s="12" t="str">
        <f t="shared" si="1"/>
        <v>I</v>
      </c>
      <c r="C30" s="46">
        <f t="shared" si="2"/>
        <v>40811.374000000003</v>
      </c>
      <c r="D30" s="9" t="str">
        <f t="shared" si="3"/>
        <v>vis</v>
      </c>
      <c r="E30" s="54">
        <f>VLOOKUP(C30,Active!C$21:E$968,3,FALSE)</f>
        <v>1188.9981261199873</v>
      </c>
      <c r="F30" s="12" t="str">
        <f>LEFT(M30,1)</f>
        <v>V</v>
      </c>
      <c r="G30" s="9" t="str">
        <f t="shared" si="4"/>
        <v>40811.374</v>
      </c>
      <c r="H30" s="46">
        <f t="shared" si="5"/>
        <v>1189</v>
      </c>
      <c r="I30" s="55" t="s">
        <v>553</v>
      </c>
      <c r="J30" s="56" t="s">
        <v>554</v>
      </c>
      <c r="K30" s="55">
        <v>1189</v>
      </c>
      <c r="L30" s="55" t="s">
        <v>414</v>
      </c>
      <c r="M30" s="56" t="s">
        <v>337</v>
      </c>
      <c r="N30" s="56"/>
      <c r="O30" s="57" t="s">
        <v>555</v>
      </c>
      <c r="P30" s="57" t="s">
        <v>556</v>
      </c>
    </row>
    <row r="31" spans="1:16" ht="12.75" customHeight="1" thickBot="1" x14ac:dyDescent="0.25">
      <c r="A31" s="46" t="str">
        <f t="shared" si="0"/>
        <v> ORI 121 </v>
      </c>
      <c r="B31" s="12" t="str">
        <f t="shared" si="1"/>
        <v>I</v>
      </c>
      <c r="C31" s="46">
        <f t="shared" si="2"/>
        <v>40811.381000000001</v>
      </c>
      <c r="D31" s="9" t="str">
        <f t="shared" si="3"/>
        <v>vis</v>
      </c>
      <c r="E31" s="54">
        <f>VLOOKUP(C31,Active!C$21:E$968,3,FALSE)</f>
        <v>1189.0013398499223</v>
      </c>
      <c r="F31" s="12" t="str">
        <f>LEFT(M31,1)</f>
        <v>V</v>
      </c>
      <c r="G31" s="9" t="str">
        <f t="shared" si="4"/>
        <v>40811.381</v>
      </c>
      <c r="H31" s="46">
        <f t="shared" si="5"/>
        <v>1189</v>
      </c>
      <c r="I31" s="55" t="s">
        <v>560</v>
      </c>
      <c r="J31" s="56" t="s">
        <v>561</v>
      </c>
      <c r="K31" s="55">
        <v>1189</v>
      </c>
      <c r="L31" s="55" t="s">
        <v>336</v>
      </c>
      <c r="M31" s="56" t="s">
        <v>337</v>
      </c>
      <c r="N31" s="56"/>
      <c r="O31" s="57" t="s">
        <v>545</v>
      </c>
      <c r="P31" s="57" t="s">
        <v>556</v>
      </c>
    </row>
    <row r="32" spans="1:16" ht="12.75" customHeight="1" thickBot="1" x14ac:dyDescent="0.25">
      <c r="A32" s="46" t="str">
        <f t="shared" si="0"/>
        <v> ORI 121 </v>
      </c>
      <c r="B32" s="12" t="str">
        <f t="shared" si="1"/>
        <v>II</v>
      </c>
      <c r="C32" s="46">
        <f t="shared" si="2"/>
        <v>40836.400999999998</v>
      </c>
      <c r="D32" s="9" t="str">
        <f t="shared" si="3"/>
        <v>vis</v>
      </c>
      <c r="E32" s="54">
        <f>VLOOKUP(C32,Active!C$21:E$968,3,FALSE)</f>
        <v>1200.4881288489007</v>
      </c>
      <c r="F32" s="12" t="str">
        <f>LEFT(M32,1)</f>
        <v>V</v>
      </c>
      <c r="G32" s="9" t="str">
        <f t="shared" si="4"/>
        <v>40836.401</v>
      </c>
      <c r="H32" s="46">
        <f t="shared" si="5"/>
        <v>1200.5</v>
      </c>
      <c r="I32" s="55" t="s">
        <v>562</v>
      </c>
      <c r="J32" s="56" t="s">
        <v>563</v>
      </c>
      <c r="K32" s="55">
        <v>1200.5</v>
      </c>
      <c r="L32" s="55" t="s">
        <v>564</v>
      </c>
      <c r="M32" s="56" t="s">
        <v>337</v>
      </c>
      <c r="N32" s="56"/>
      <c r="O32" s="57" t="s">
        <v>545</v>
      </c>
      <c r="P32" s="57" t="s">
        <v>556</v>
      </c>
    </row>
    <row r="33" spans="1:16" ht="12.75" customHeight="1" thickBot="1" x14ac:dyDescent="0.25">
      <c r="A33" s="46" t="str">
        <f t="shared" si="0"/>
        <v> ORI 122 </v>
      </c>
      <c r="B33" s="12" t="str">
        <f t="shared" si="1"/>
        <v>I</v>
      </c>
      <c r="C33" s="46">
        <f t="shared" si="2"/>
        <v>40872.353000000003</v>
      </c>
      <c r="D33" s="9" t="str">
        <f t="shared" si="3"/>
        <v>vis</v>
      </c>
      <c r="E33" s="54">
        <f>VLOOKUP(C33,Active!C$21:E$968,3,FALSE)</f>
        <v>1216.9938457989961</v>
      </c>
      <c r="F33" s="12" t="s">
        <v>324</v>
      </c>
      <c r="G33" s="9" t="str">
        <f t="shared" si="4"/>
        <v>40872.353</v>
      </c>
      <c r="H33" s="46">
        <f t="shared" si="5"/>
        <v>1217</v>
      </c>
      <c r="I33" s="55" t="s">
        <v>573</v>
      </c>
      <c r="J33" s="56" t="s">
        <v>574</v>
      </c>
      <c r="K33" s="55">
        <v>1217</v>
      </c>
      <c r="L33" s="55" t="s">
        <v>575</v>
      </c>
      <c r="M33" s="56" t="s">
        <v>337</v>
      </c>
      <c r="N33" s="56"/>
      <c r="O33" s="57" t="s">
        <v>576</v>
      </c>
      <c r="P33" s="57" t="s">
        <v>577</v>
      </c>
    </row>
    <row r="34" spans="1:16" ht="12.75" customHeight="1" thickBot="1" x14ac:dyDescent="0.25">
      <c r="A34" s="46" t="str">
        <f t="shared" si="0"/>
        <v> ORI 122 </v>
      </c>
      <c r="B34" s="12" t="str">
        <f t="shared" si="1"/>
        <v>I</v>
      </c>
      <c r="C34" s="46">
        <f t="shared" si="2"/>
        <v>40872.377999999997</v>
      </c>
      <c r="D34" s="9" t="str">
        <f t="shared" si="3"/>
        <v>vis</v>
      </c>
      <c r="E34" s="54">
        <f>VLOOKUP(C34,Active!C$21:E$968,3,FALSE)</f>
        <v>1217.0053234059069</v>
      </c>
      <c r="F34" s="12" t="s">
        <v>324</v>
      </c>
      <c r="G34" s="9" t="str">
        <f t="shared" si="4"/>
        <v>40872.378</v>
      </c>
      <c r="H34" s="46">
        <f t="shared" si="5"/>
        <v>1217</v>
      </c>
      <c r="I34" s="55" t="s">
        <v>578</v>
      </c>
      <c r="J34" s="56" t="s">
        <v>579</v>
      </c>
      <c r="K34" s="55">
        <v>1217</v>
      </c>
      <c r="L34" s="55" t="s">
        <v>385</v>
      </c>
      <c r="M34" s="56" t="s">
        <v>337</v>
      </c>
      <c r="N34" s="56"/>
      <c r="O34" s="57" t="s">
        <v>545</v>
      </c>
      <c r="P34" s="57" t="s">
        <v>577</v>
      </c>
    </row>
    <row r="35" spans="1:16" ht="12.75" customHeight="1" thickBot="1" x14ac:dyDescent="0.25">
      <c r="A35" s="46" t="str">
        <f t="shared" si="0"/>
        <v> ORI 125 </v>
      </c>
      <c r="B35" s="12" t="str">
        <f t="shared" si="1"/>
        <v>I</v>
      </c>
      <c r="C35" s="46">
        <f t="shared" si="2"/>
        <v>41057.502</v>
      </c>
      <c r="D35" s="9" t="str">
        <f t="shared" si="3"/>
        <v>vis</v>
      </c>
      <c r="E35" s="54">
        <f>VLOOKUP(C35,Active!C$21:E$968,3,FALSE)</f>
        <v>1301.9965434957239</v>
      </c>
      <c r="F35" s="12" t="s">
        <v>324</v>
      </c>
      <c r="G35" s="9" t="str">
        <f t="shared" si="4"/>
        <v>41057.502</v>
      </c>
      <c r="H35" s="46">
        <f t="shared" si="5"/>
        <v>1302</v>
      </c>
      <c r="I35" s="55" t="s">
        <v>580</v>
      </c>
      <c r="J35" s="56" t="s">
        <v>581</v>
      </c>
      <c r="K35" s="55">
        <v>1302</v>
      </c>
      <c r="L35" s="55" t="s">
        <v>468</v>
      </c>
      <c r="M35" s="56" t="s">
        <v>337</v>
      </c>
      <c r="N35" s="56"/>
      <c r="O35" s="57" t="s">
        <v>545</v>
      </c>
      <c r="P35" s="57" t="s">
        <v>582</v>
      </c>
    </row>
    <row r="36" spans="1:16" ht="12.75" customHeight="1" thickBot="1" x14ac:dyDescent="0.25">
      <c r="A36" s="46" t="str">
        <f t="shared" si="0"/>
        <v> ORI 126 </v>
      </c>
      <c r="B36" s="12" t="str">
        <f t="shared" si="1"/>
        <v>I</v>
      </c>
      <c r="C36" s="46">
        <f t="shared" si="2"/>
        <v>41142.46</v>
      </c>
      <c r="D36" s="9" t="str">
        <f t="shared" si="3"/>
        <v>vis</v>
      </c>
      <c r="E36" s="54">
        <f>VLOOKUP(C36,Active!C$21:E$968,3,FALSE)</f>
        <v>1341.0011246218364</v>
      </c>
      <c r="F36" s="12" t="s">
        <v>324</v>
      </c>
      <c r="G36" s="9" t="str">
        <f t="shared" si="4"/>
        <v>41142.460</v>
      </c>
      <c r="H36" s="46">
        <f t="shared" si="5"/>
        <v>1341</v>
      </c>
      <c r="I36" s="55" t="s">
        <v>587</v>
      </c>
      <c r="J36" s="56" t="s">
        <v>588</v>
      </c>
      <c r="K36" s="55">
        <v>1341</v>
      </c>
      <c r="L36" s="55" t="s">
        <v>376</v>
      </c>
      <c r="M36" s="56" t="s">
        <v>337</v>
      </c>
      <c r="N36" s="56"/>
      <c r="O36" s="57" t="s">
        <v>555</v>
      </c>
      <c r="P36" s="57" t="s">
        <v>589</v>
      </c>
    </row>
    <row r="37" spans="1:16" ht="12.75" customHeight="1" thickBot="1" x14ac:dyDescent="0.25">
      <c r="A37" s="46" t="str">
        <f t="shared" si="0"/>
        <v> ORI 126 </v>
      </c>
      <c r="B37" s="12" t="str">
        <f t="shared" si="1"/>
        <v>I</v>
      </c>
      <c r="C37" s="46">
        <f t="shared" si="2"/>
        <v>41166.423000000003</v>
      </c>
      <c r="D37" s="9" t="str">
        <f t="shared" si="3"/>
        <v>vis</v>
      </c>
      <c r="E37" s="54">
        <f>VLOOKUP(C37,Active!C$21:E$968,3,FALSE)</f>
        <v>1352.0026404005173</v>
      </c>
      <c r="F37" s="12" t="s">
        <v>324</v>
      </c>
      <c r="G37" s="9" t="str">
        <f t="shared" si="4"/>
        <v>41166.423</v>
      </c>
      <c r="H37" s="46">
        <f t="shared" si="5"/>
        <v>1352</v>
      </c>
      <c r="I37" s="55" t="s">
        <v>590</v>
      </c>
      <c r="J37" s="56" t="s">
        <v>591</v>
      </c>
      <c r="K37" s="55">
        <v>1352</v>
      </c>
      <c r="L37" s="55" t="s">
        <v>592</v>
      </c>
      <c r="M37" s="56" t="s">
        <v>337</v>
      </c>
      <c r="N37" s="56"/>
      <c r="O37" s="57" t="s">
        <v>576</v>
      </c>
      <c r="P37" s="57" t="s">
        <v>589</v>
      </c>
    </row>
    <row r="38" spans="1:16" ht="12.75" customHeight="1" thickBot="1" x14ac:dyDescent="0.25">
      <c r="A38" s="46" t="str">
        <f t="shared" si="0"/>
        <v> ORI 129 </v>
      </c>
      <c r="B38" s="12" t="str">
        <f t="shared" si="1"/>
        <v>I</v>
      </c>
      <c r="C38" s="46">
        <f t="shared" si="2"/>
        <v>41214.341999999997</v>
      </c>
      <c r="D38" s="9" t="str">
        <f t="shared" si="3"/>
        <v>vis</v>
      </c>
      <c r="E38" s="54">
        <f>VLOOKUP(C38,Active!C$21:E$968,3,FALSE)</f>
        <v>1374.002458227938</v>
      </c>
      <c r="F38" s="12" t="s">
        <v>324</v>
      </c>
      <c r="G38" s="9" t="str">
        <f t="shared" si="4"/>
        <v>41214.342</v>
      </c>
      <c r="H38" s="46">
        <f t="shared" si="5"/>
        <v>1374</v>
      </c>
      <c r="I38" s="55" t="s">
        <v>593</v>
      </c>
      <c r="J38" s="56" t="s">
        <v>594</v>
      </c>
      <c r="K38" s="55">
        <v>1374</v>
      </c>
      <c r="L38" s="55" t="s">
        <v>367</v>
      </c>
      <c r="M38" s="56" t="s">
        <v>337</v>
      </c>
      <c r="N38" s="56"/>
      <c r="O38" s="57" t="s">
        <v>545</v>
      </c>
      <c r="P38" s="57" t="s">
        <v>595</v>
      </c>
    </row>
    <row r="39" spans="1:16" ht="12.75" customHeight="1" thickBot="1" x14ac:dyDescent="0.25">
      <c r="A39" s="46" t="str">
        <f t="shared" si="0"/>
        <v> BBS 1 </v>
      </c>
      <c r="B39" s="12" t="str">
        <f t="shared" si="1"/>
        <v>I</v>
      </c>
      <c r="C39" s="46">
        <f t="shared" si="2"/>
        <v>41299.271000000001</v>
      </c>
      <c r="D39" s="9" t="str">
        <f t="shared" si="3"/>
        <v>vis</v>
      </c>
      <c r="E39" s="54">
        <f>VLOOKUP(C39,Active!C$21:E$968,3,FALSE)</f>
        <v>1412.9937253300329</v>
      </c>
      <c r="F39" s="12" t="s">
        <v>324</v>
      </c>
      <c r="G39" s="9" t="str">
        <f t="shared" si="4"/>
        <v>41299.271</v>
      </c>
      <c r="H39" s="46">
        <f t="shared" si="5"/>
        <v>1413</v>
      </c>
      <c r="I39" s="55" t="s">
        <v>596</v>
      </c>
      <c r="J39" s="56" t="s">
        <v>597</v>
      </c>
      <c r="K39" s="55">
        <v>1413</v>
      </c>
      <c r="L39" s="55" t="s">
        <v>598</v>
      </c>
      <c r="M39" s="56" t="s">
        <v>337</v>
      </c>
      <c r="N39" s="56"/>
      <c r="O39" s="57" t="s">
        <v>545</v>
      </c>
      <c r="P39" s="57" t="s">
        <v>599</v>
      </c>
    </row>
    <row r="40" spans="1:16" ht="12.75" customHeight="1" thickBot="1" x14ac:dyDescent="0.25">
      <c r="A40" s="46" t="str">
        <f t="shared" si="0"/>
        <v> BBS 5 </v>
      </c>
      <c r="B40" s="12" t="str">
        <f t="shared" si="1"/>
        <v>I</v>
      </c>
      <c r="C40" s="46">
        <f t="shared" si="2"/>
        <v>41569.370999999999</v>
      </c>
      <c r="D40" s="9" t="str">
        <f t="shared" si="3"/>
        <v>vis</v>
      </c>
      <c r="E40" s="54">
        <f>VLOOKUP(C40,Active!C$21:E$968,3,FALSE)</f>
        <v>1536.9977904229386</v>
      </c>
      <c r="F40" s="12" t="s">
        <v>324</v>
      </c>
      <c r="G40" s="9" t="str">
        <f t="shared" si="4"/>
        <v>41569.371</v>
      </c>
      <c r="H40" s="46">
        <f t="shared" si="5"/>
        <v>1537</v>
      </c>
      <c r="I40" s="55" t="s">
        <v>600</v>
      </c>
      <c r="J40" s="56" t="s">
        <v>601</v>
      </c>
      <c r="K40" s="55">
        <v>1537</v>
      </c>
      <c r="L40" s="55" t="s">
        <v>461</v>
      </c>
      <c r="M40" s="56" t="s">
        <v>337</v>
      </c>
      <c r="N40" s="56"/>
      <c r="O40" s="57" t="s">
        <v>545</v>
      </c>
      <c r="P40" s="57" t="s">
        <v>602</v>
      </c>
    </row>
    <row r="41" spans="1:16" ht="12.75" customHeight="1" thickBot="1" x14ac:dyDescent="0.25">
      <c r="A41" s="46" t="str">
        <f t="shared" si="0"/>
        <v> BBS 5 </v>
      </c>
      <c r="B41" s="12" t="str">
        <f t="shared" si="1"/>
        <v>I</v>
      </c>
      <c r="C41" s="46">
        <f t="shared" si="2"/>
        <v>41582.432999999997</v>
      </c>
      <c r="D41" s="9" t="str">
        <f t="shared" si="3"/>
        <v>vis</v>
      </c>
      <c r="E41" s="54">
        <f>VLOOKUP(C41,Active!C$21:E$968,3,FALSE)</f>
        <v>1542.9946104830765</v>
      </c>
      <c r="F41" s="12" t="s">
        <v>324</v>
      </c>
      <c r="G41" s="9" t="str">
        <f t="shared" si="4"/>
        <v>41582.433</v>
      </c>
      <c r="H41" s="46">
        <f t="shared" si="5"/>
        <v>1543</v>
      </c>
      <c r="I41" s="55" t="s">
        <v>603</v>
      </c>
      <c r="J41" s="56" t="s">
        <v>604</v>
      </c>
      <c r="K41" s="55">
        <v>1543</v>
      </c>
      <c r="L41" s="55" t="s">
        <v>330</v>
      </c>
      <c r="M41" s="56" t="s">
        <v>337</v>
      </c>
      <c r="N41" s="56"/>
      <c r="O41" s="57" t="s">
        <v>545</v>
      </c>
      <c r="P41" s="57" t="s">
        <v>602</v>
      </c>
    </row>
    <row r="42" spans="1:16" ht="12.75" customHeight="1" thickBot="1" x14ac:dyDescent="0.25">
      <c r="A42" s="46" t="str">
        <f t="shared" si="0"/>
        <v> BBS 5 </v>
      </c>
      <c r="B42" s="12" t="str">
        <f t="shared" si="1"/>
        <v>I</v>
      </c>
      <c r="C42" s="46">
        <f t="shared" si="2"/>
        <v>41582.442999999999</v>
      </c>
      <c r="D42" s="9" t="str">
        <f t="shared" si="3"/>
        <v>vis</v>
      </c>
      <c r="E42" s="54">
        <f>VLOOKUP(C42,Active!C$21:E$968,3,FALSE)</f>
        <v>1542.9992015258429</v>
      </c>
      <c r="F42" s="12" t="s">
        <v>324</v>
      </c>
      <c r="G42" s="9" t="str">
        <f t="shared" si="4"/>
        <v>41582.443</v>
      </c>
      <c r="H42" s="46">
        <f t="shared" si="5"/>
        <v>1543</v>
      </c>
      <c r="I42" s="55" t="s">
        <v>605</v>
      </c>
      <c r="J42" s="56" t="s">
        <v>606</v>
      </c>
      <c r="K42" s="55">
        <v>1543</v>
      </c>
      <c r="L42" s="55" t="s">
        <v>373</v>
      </c>
      <c r="M42" s="56" t="s">
        <v>337</v>
      </c>
      <c r="N42" s="56"/>
      <c r="O42" s="57" t="s">
        <v>607</v>
      </c>
      <c r="P42" s="57" t="s">
        <v>602</v>
      </c>
    </row>
    <row r="43" spans="1:16" ht="12.75" customHeight="1" thickBot="1" x14ac:dyDescent="0.25">
      <c r="A43" s="46" t="str">
        <f t="shared" si="0"/>
        <v> BBS 6 </v>
      </c>
      <c r="B43" s="12" t="str">
        <f t="shared" si="1"/>
        <v>I</v>
      </c>
      <c r="C43" s="46">
        <f t="shared" si="2"/>
        <v>41606.385000000002</v>
      </c>
      <c r="D43" s="9" t="str">
        <f t="shared" si="3"/>
        <v>vis</v>
      </c>
      <c r="E43" s="54">
        <f>VLOOKUP(C43,Active!C$21:E$968,3,FALSE)</f>
        <v>1553.9910761147162</v>
      </c>
      <c r="F43" s="12" t="s">
        <v>324</v>
      </c>
      <c r="G43" s="9" t="str">
        <f t="shared" si="4"/>
        <v>41606.385</v>
      </c>
      <c r="H43" s="46">
        <f t="shared" si="5"/>
        <v>1554</v>
      </c>
      <c r="I43" s="55" t="s">
        <v>611</v>
      </c>
      <c r="J43" s="56" t="s">
        <v>612</v>
      </c>
      <c r="K43" s="55">
        <v>1554</v>
      </c>
      <c r="L43" s="55" t="s">
        <v>613</v>
      </c>
      <c r="M43" s="56" t="s">
        <v>337</v>
      </c>
      <c r="N43" s="56"/>
      <c r="O43" s="57" t="s">
        <v>545</v>
      </c>
      <c r="P43" s="57" t="s">
        <v>610</v>
      </c>
    </row>
    <row r="44" spans="1:16" ht="12.75" customHeight="1" thickBot="1" x14ac:dyDescent="0.25">
      <c r="A44" s="46" t="str">
        <f t="shared" si="0"/>
        <v>IBVS 937 </v>
      </c>
      <c r="B44" s="12" t="str">
        <f t="shared" si="1"/>
        <v>I</v>
      </c>
      <c r="C44" s="46">
        <f t="shared" si="2"/>
        <v>41959.2641</v>
      </c>
      <c r="D44" s="9" t="str">
        <f t="shared" si="3"/>
        <v>vis</v>
      </c>
      <c r="E44" s="54">
        <f>VLOOKUP(C44,Active!C$21:E$968,3,FALSE)</f>
        <v>1715.9993800255861</v>
      </c>
      <c r="F44" s="12" t="s">
        <v>324</v>
      </c>
      <c r="G44" s="9" t="str">
        <f t="shared" si="4"/>
        <v>41959.2641</v>
      </c>
      <c r="H44" s="46">
        <f t="shared" si="5"/>
        <v>1716</v>
      </c>
      <c r="I44" s="55" t="s">
        <v>627</v>
      </c>
      <c r="J44" s="56" t="s">
        <v>628</v>
      </c>
      <c r="K44" s="55">
        <v>1716</v>
      </c>
      <c r="L44" s="55" t="s">
        <v>629</v>
      </c>
      <c r="M44" s="56" t="s">
        <v>439</v>
      </c>
      <c r="N44" s="56" t="s">
        <v>440</v>
      </c>
      <c r="O44" s="57" t="s">
        <v>630</v>
      </c>
      <c r="P44" s="58" t="s">
        <v>631</v>
      </c>
    </row>
    <row r="45" spans="1:16" ht="12.75" customHeight="1" thickBot="1" x14ac:dyDescent="0.25">
      <c r="A45" s="46" t="str">
        <f t="shared" si="0"/>
        <v> BBS 12 </v>
      </c>
      <c r="B45" s="12" t="str">
        <f t="shared" si="1"/>
        <v>I</v>
      </c>
      <c r="C45" s="46">
        <f t="shared" si="2"/>
        <v>41996.29</v>
      </c>
      <c r="D45" s="9" t="str">
        <f t="shared" si="3"/>
        <v>vis</v>
      </c>
      <c r="E45" s="54">
        <f>VLOOKUP(C45,Active!C$21:E$968,3,FALSE)</f>
        <v>1732.9981290582537</v>
      </c>
      <c r="F45" s="12" t="s">
        <v>324</v>
      </c>
      <c r="G45" s="9" t="str">
        <f t="shared" si="4"/>
        <v>41996.290</v>
      </c>
      <c r="H45" s="46">
        <f t="shared" si="5"/>
        <v>1733</v>
      </c>
      <c r="I45" s="55" t="s">
        <v>632</v>
      </c>
      <c r="J45" s="56" t="s">
        <v>633</v>
      </c>
      <c r="K45" s="55">
        <v>1733</v>
      </c>
      <c r="L45" s="55" t="s">
        <v>414</v>
      </c>
      <c r="M45" s="56" t="s">
        <v>337</v>
      </c>
      <c r="N45" s="56"/>
      <c r="O45" s="57" t="s">
        <v>545</v>
      </c>
      <c r="P45" s="57" t="s">
        <v>634</v>
      </c>
    </row>
    <row r="46" spans="1:16" ht="12.75" customHeight="1" thickBot="1" x14ac:dyDescent="0.25">
      <c r="A46" s="46" t="str">
        <f t="shared" si="0"/>
        <v> BBS 12 </v>
      </c>
      <c r="B46" s="12" t="str">
        <f t="shared" si="1"/>
        <v>I</v>
      </c>
      <c r="C46" s="46">
        <f t="shared" si="2"/>
        <v>42009.368000000002</v>
      </c>
      <c r="D46" s="9" t="str">
        <f t="shared" si="3"/>
        <v>vis</v>
      </c>
      <c r="E46" s="54">
        <f>VLOOKUP(C46,Active!C$21:E$968,3,FALSE)</f>
        <v>1739.0022947868179</v>
      </c>
      <c r="F46" s="12" t="s">
        <v>324</v>
      </c>
      <c r="G46" s="9" t="str">
        <f t="shared" si="4"/>
        <v>42009.368</v>
      </c>
      <c r="H46" s="46">
        <f t="shared" si="5"/>
        <v>1739</v>
      </c>
      <c r="I46" s="55" t="s">
        <v>635</v>
      </c>
      <c r="J46" s="56" t="s">
        <v>636</v>
      </c>
      <c r="K46" s="55">
        <v>1739</v>
      </c>
      <c r="L46" s="55" t="s">
        <v>367</v>
      </c>
      <c r="M46" s="56" t="s">
        <v>337</v>
      </c>
      <c r="N46" s="56"/>
      <c r="O46" s="57" t="s">
        <v>545</v>
      </c>
      <c r="P46" s="57" t="s">
        <v>634</v>
      </c>
    </row>
    <row r="47" spans="1:16" ht="12.75" customHeight="1" thickBot="1" x14ac:dyDescent="0.25">
      <c r="A47" s="46" t="str">
        <f t="shared" si="0"/>
        <v> BBS 15 </v>
      </c>
      <c r="B47" s="12" t="str">
        <f t="shared" si="1"/>
        <v>I</v>
      </c>
      <c r="C47" s="46">
        <f t="shared" si="2"/>
        <v>42157.468999999997</v>
      </c>
      <c r="D47" s="9" t="str">
        <f t="shared" si="3"/>
        <v>vis</v>
      </c>
      <c r="E47" s="54">
        <f>VLOOKUP(C47,Active!C$21:E$968,3,FALSE)</f>
        <v>1806.9960972463657</v>
      </c>
      <c r="F47" s="12" t="s">
        <v>324</v>
      </c>
      <c r="G47" s="9" t="str">
        <f t="shared" si="4"/>
        <v>42157.469</v>
      </c>
      <c r="H47" s="46">
        <f t="shared" si="5"/>
        <v>1807</v>
      </c>
      <c r="I47" s="55" t="s">
        <v>637</v>
      </c>
      <c r="J47" s="56" t="s">
        <v>638</v>
      </c>
      <c r="K47" s="55">
        <v>1807</v>
      </c>
      <c r="L47" s="55" t="s">
        <v>454</v>
      </c>
      <c r="M47" s="56" t="s">
        <v>337</v>
      </c>
      <c r="N47" s="56"/>
      <c r="O47" s="57" t="s">
        <v>545</v>
      </c>
      <c r="P47" s="57" t="s">
        <v>639</v>
      </c>
    </row>
    <row r="48" spans="1:16" ht="12.75" customHeight="1" thickBot="1" x14ac:dyDescent="0.25">
      <c r="A48" s="46" t="str">
        <f t="shared" si="0"/>
        <v>IBVS 1053 </v>
      </c>
      <c r="B48" s="12" t="str">
        <f t="shared" si="1"/>
        <v>I</v>
      </c>
      <c r="C48" s="46">
        <f t="shared" si="2"/>
        <v>42194.504200000003</v>
      </c>
      <c r="D48" s="9" t="str">
        <f t="shared" si="3"/>
        <v>vis</v>
      </c>
      <c r="E48" s="54">
        <f>VLOOKUP(C48,Active!C$21:E$968,3,FALSE)</f>
        <v>1823.9991159488075</v>
      </c>
      <c r="F48" s="12" t="s">
        <v>324</v>
      </c>
      <c r="G48" s="9" t="str">
        <f t="shared" si="4"/>
        <v>42194.5042</v>
      </c>
      <c r="H48" s="46">
        <f t="shared" si="5"/>
        <v>1824</v>
      </c>
      <c r="I48" s="55" t="s">
        <v>640</v>
      </c>
      <c r="J48" s="56" t="s">
        <v>641</v>
      </c>
      <c r="K48" s="55">
        <v>1824</v>
      </c>
      <c r="L48" s="55" t="s">
        <v>642</v>
      </c>
      <c r="M48" s="56" t="s">
        <v>439</v>
      </c>
      <c r="N48" s="56" t="s">
        <v>440</v>
      </c>
      <c r="O48" s="57" t="s">
        <v>643</v>
      </c>
      <c r="P48" s="58" t="s">
        <v>644</v>
      </c>
    </row>
    <row r="49" spans="1:16" ht="12.75" customHeight="1" thickBot="1" x14ac:dyDescent="0.25">
      <c r="A49" s="46" t="str">
        <f t="shared" si="0"/>
        <v> BBS 16 </v>
      </c>
      <c r="B49" s="12" t="str">
        <f t="shared" si="1"/>
        <v>I</v>
      </c>
      <c r="C49" s="46">
        <f t="shared" si="2"/>
        <v>42218.455000000002</v>
      </c>
      <c r="D49" s="9" t="str">
        <f t="shared" si="3"/>
        <v>vis</v>
      </c>
      <c r="E49" s="54">
        <f>VLOOKUP(C49,Active!C$21:E$968,3,FALSE)</f>
        <v>1834.9950306553126</v>
      </c>
      <c r="F49" s="12" t="s">
        <v>324</v>
      </c>
      <c r="G49" s="9" t="str">
        <f t="shared" si="4"/>
        <v>42218.455</v>
      </c>
      <c r="H49" s="46">
        <f t="shared" si="5"/>
        <v>1835</v>
      </c>
      <c r="I49" s="55" t="s">
        <v>645</v>
      </c>
      <c r="J49" s="56" t="s">
        <v>646</v>
      </c>
      <c r="K49" s="55">
        <v>1835</v>
      </c>
      <c r="L49" s="55" t="s">
        <v>647</v>
      </c>
      <c r="M49" s="56" t="s">
        <v>337</v>
      </c>
      <c r="N49" s="56"/>
      <c r="O49" s="57" t="s">
        <v>545</v>
      </c>
      <c r="P49" s="57" t="s">
        <v>648</v>
      </c>
    </row>
    <row r="50" spans="1:16" ht="12.75" customHeight="1" thickBot="1" x14ac:dyDescent="0.25">
      <c r="A50" s="46" t="str">
        <f t="shared" si="0"/>
        <v> BBS 16 </v>
      </c>
      <c r="B50" s="12" t="str">
        <f t="shared" si="1"/>
        <v>I</v>
      </c>
      <c r="C50" s="46">
        <f t="shared" si="2"/>
        <v>42255.506000000001</v>
      </c>
      <c r="D50" s="9" t="str">
        <f t="shared" si="3"/>
        <v>vis</v>
      </c>
      <c r="E50" s="54">
        <f>VLOOKUP(C50,Active!C$21:E$968,3,FALSE)</f>
        <v>1852.0053032053206</v>
      </c>
      <c r="F50" s="12" t="s">
        <v>324</v>
      </c>
      <c r="G50" s="9" t="str">
        <f t="shared" si="4"/>
        <v>42255.506</v>
      </c>
      <c r="H50" s="46">
        <f t="shared" si="5"/>
        <v>1852</v>
      </c>
      <c r="I50" s="55" t="s">
        <v>651</v>
      </c>
      <c r="J50" s="56" t="s">
        <v>652</v>
      </c>
      <c r="K50" s="55">
        <v>1852</v>
      </c>
      <c r="L50" s="55" t="s">
        <v>385</v>
      </c>
      <c r="M50" s="56" t="s">
        <v>337</v>
      </c>
      <c r="N50" s="56"/>
      <c r="O50" s="57" t="s">
        <v>607</v>
      </c>
      <c r="P50" s="57" t="s">
        <v>648</v>
      </c>
    </row>
    <row r="51" spans="1:16" ht="12.75" customHeight="1" thickBot="1" x14ac:dyDescent="0.25">
      <c r="A51" s="46" t="str">
        <f t="shared" si="0"/>
        <v> BBS 17 </v>
      </c>
      <c r="B51" s="12" t="str">
        <f t="shared" si="1"/>
        <v>I</v>
      </c>
      <c r="C51" s="46">
        <f t="shared" si="2"/>
        <v>42290.35</v>
      </c>
      <c r="D51" s="9" t="str">
        <f t="shared" si="3"/>
        <v>vis</v>
      </c>
      <c r="E51" s="54">
        <f>VLOOKUP(C51,Active!C$21:E$968,3,FALSE)</f>
        <v>1868.0023326170085</v>
      </c>
      <c r="F51" s="12" t="s">
        <v>324</v>
      </c>
      <c r="G51" s="9" t="str">
        <f t="shared" si="4"/>
        <v>42290.350</v>
      </c>
      <c r="H51" s="46">
        <f t="shared" si="5"/>
        <v>1868</v>
      </c>
      <c r="I51" s="55" t="s">
        <v>658</v>
      </c>
      <c r="J51" s="56" t="s">
        <v>659</v>
      </c>
      <c r="K51" s="55">
        <v>1868</v>
      </c>
      <c r="L51" s="55" t="s">
        <v>367</v>
      </c>
      <c r="M51" s="56" t="s">
        <v>337</v>
      </c>
      <c r="N51" s="56"/>
      <c r="O51" s="57" t="s">
        <v>576</v>
      </c>
      <c r="P51" s="57" t="s">
        <v>660</v>
      </c>
    </row>
    <row r="52" spans="1:16" ht="12.75" customHeight="1" thickBot="1" x14ac:dyDescent="0.25">
      <c r="A52" s="46" t="str">
        <f t="shared" si="0"/>
        <v> BBS 17 </v>
      </c>
      <c r="B52" s="12" t="str">
        <f t="shared" si="1"/>
        <v>I</v>
      </c>
      <c r="C52" s="46">
        <f t="shared" si="2"/>
        <v>42303.391000000003</v>
      </c>
      <c r="D52" s="9" t="str">
        <f t="shared" si="3"/>
        <v>vis</v>
      </c>
      <c r="E52" s="54">
        <f>VLOOKUP(C52,Active!C$21:E$968,3,FALSE)</f>
        <v>1873.9895114873425</v>
      </c>
      <c r="F52" s="12" t="s">
        <v>324</v>
      </c>
      <c r="G52" s="9" t="str">
        <f t="shared" si="4"/>
        <v>42303.391</v>
      </c>
      <c r="H52" s="46">
        <f t="shared" si="5"/>
        <v>1874</v>
      </c>
      <c r="I52" s="55" t="s">
        <v>661</v>
      </c>
      <c r="J52" s="56" t="s">
        <v>662</v>
      </c>
      <c r="K52" s="55">
        <v>1874</v>
      </c>
      <c r="L52" s="55" t="s">
        <v>663</v>
      </c>
      <c r="M52" s="56" t="s">
        <v>337</v>
      </c>
      <c r="N52" s="56"/>
      <c r="O52" s="57" t="s">
        <v>545</v>
      </c>
      <c r="P52" s="57" t="s">
        <v>660</v>
      </c>
    </row>
    <row r="53" spans="1:16" ht="12.75" customHeight="1" thickBot="1" x14ac:dyDescent="0.25">
      <c r="A53" s="46" t="str">
        <f t="shared" si="0"/>
        <v> BBS 23 </v>
      </c>
      <c r="B53" s="12" t="str">
        <f t="shared" si="1"/>
        <v>I</v>
      </c>
      <c r="C53" s="46">
        <f t="shared" si="2"/>
        <v>42586.569000000003</v>
      </c>
      <c r="D53" s="9" t="str">
        <f t="shared" si="3"/>
        <v>vis</v>
      </c>
      <c r="E53" s="54">
        <f>VLOOKUP(C53,Active!C$21:E$968,3,FALSE)</f>
        <v>2003.9977423088121</v>
      </c>
      <c r="F53" s="12" t="s">
        <v>324</v>
      </c>
      <c r="G53" s="9" t="str">
        <f t="shared" si="4"/>
        <v>42586.569</v>
      </c>
      <c r="H53" s="46">
        <f t="shared" si="5"/>
        <v>2004</v>
      </c>
      <c r="I53" s="55" t="s">
        <v>669</v>
      </c>
      <c r="J53" s="56" t="s">
        <v>670</v>
      </c>
      <c r="K53" s="55">
        <v>2004</v>
      </c>
      <c r="L53" s="55" t="s">
        <v>461</v>
      </c>
      <c r="M53" s="56" t="s">
        <v>337</v>
      </c>
      <c r="N53" s="56"/>
      <c r="O53" s="57" t="s">
        <v>671</v>
      </c>
      <c r="P53" s="57" t="s">
        <v>672</v>
      </c>
    </row>
    <row r="54" spans="1:16" ht="12.75" customHeight="1" thickBot="1" x14ac:dyDescent="0.25">
      <c r="A54" s="46" t="str">
        <f t="shared" si="0"/>
        <v> BBS 23 </v>
      </c>
      <c r="B54" s="12" t="str">
        <f t="shared" si="1"/>
        <v>I</v>
      </c>
      <c r="C54" s="46">
        <f t="shared" si="2"/>
        <v>42621.423999999999</v>
      </c>
      <c r="D54" s="9" t="str">
        <f t="shared" si="3"/>
        <v>vis</v>
      </c>
      <c r="E54" s="54">
        <f>VLOOKUP(C54,Active!C$21:E$968,3,FALSE)</f>
        <v>2019.9998218675412</v>
      </c>
      <c r="F54" s="12" t="s">
        <v>324</v>
      </c>
      <c r="G54" s="9" t="str">
        <f t="shared" si="4"/>
        <v>42621.424</v>
      </c>
      <c r="H54" s="46">
        <f t="shared" si="5"/>
        <v>2020</v>
      </c>
      <c r="I54" s="55" t="s">
        <v>676</v>
      </c>
      <c r="J54" s="56" t="s">
        <v>677</v>
      </c>
      <c r="K54" s="55">
        <v>2020</v>
      </c>
      <c r="L54" s="55" t="s">
        <v>678</v>
      </c>
      <c r="M54" s="56" t="s">
        <v>337</v>
      </c>
      <c r="N54" s="56"/>
      <c r="O54" s="57" t="s">
        <v>607</v>
      </c>
      <c r="P54" s="57" t="s">
        <v>672</v>
      </c>
    </row>
    <row r="55" spans="1:16" ht="12.75" customHeight="1" thickBot="1" x14ac:dyDescent="0.25">
      <c r="A55" s="46" t="str">
        <f t="shared" si="0"/>
        <v> BBS 23 </v>
      </c>
      <c r="B55" s="12" t="str">
        <f t="shared" si="1"/>
        <v>I</v>
      </c>
      <c r="C55" s="46">
        <f t="shared" si="2"/>
        <v>42645.381999999998</v>
      </c>
      <c r="D55" s="9" t="str">
        <f t="shared" si="3"/>
        <v>vis</v>
      </c>
      <c r="E55" s="54">
        <f>VLOOKUP(C55,Active!C$21:E$968,3,FALSE)</f>
        <v>2030.9990421248374</v>
      </c>
      <c r="F55" s="12" t="s">
        <v>324</v>
      </c>
      <c r="G55" s="9" t="str">
        <f t="shared" si="4"/>
        <v>42645.382</v>
      </c>
      <c r="H55" s="46">
        <f t="shared" si="5"/>
        <v>2031</v>
      </c>
      <c r="I55" s="55" t="s">
        <v>682</v>
      </c>
      <c r="J55" s="56" t="s">
        <v>683</v>
      </c>
      <c r="K55" s="55">
        <v>2031</v>
      </c>
      <c r="L55" s="55" t="s">
        <v>373</v>
      </c>
      <c r="M55" s="56" t="s">
        <v>337</v>
      </c>
      <c r="N55" s="56"/>
      <c r="O55" s="57" t="s">
        <v>545</v>
      </c>
      <c r="P55" s="57" t="s">
        <v>672</v>
      </c>
    </row>
    <row r="56" spans="1:16" ht="12.75" customHeight="1" thickBot="1" x14ac:dyDescent="0.25">
      <c r="A56" s="46" t="str">
        <f t="shared" si="0"/>
        <v> BBS 24 </v>
      </c>
      <c r="B56" s="12" t="str">
        <f t="shared" si="1"/>
        <v>I</v>
      </c>
      <c r="C56" s="46">
        <f t="shared" si="2"/>
        <v>42669.332999999999</v>
      </c>
      <c r="D56" s="9" t="str">
        <f t="shared" si="3"/>
        <v>vis</v>
      </c>
      <c r="E56" s="54">
        <f>VLOOKUP(C56,Active!C$21:E$968,3,FALSE)</f>
        <v>2041.9950486521989</v>
      </c>
      <c r="F56" s="12" t="s">
        <v>324</v>
      </c>
      <c r="G56" s="9" t="str">
        <f t="shared" si="4"/>
        <v>42669.333</v>
      </c>
      <c r="H56" s="46">
        <f t="shared" si="5"/>
        <v>2042</v>
      </c>
      <c r="I56" s="55" t="s">
        <v>686</v>
      </c>
      <c r="J56" s="56" t="s">
        <v>687</v>
      </c>
      <c r="K56" s="55">
        <v>2042</v>
      </c>
      <c r="L56" s="55" t="s">
        <v>647</v>
      </c>
      <c r="M56" s="56" t="s">
        <v>337</v>
      </c>
      <c r="N56" s="56"/>
      <c r="O56" s="57" t="s">
        <v>576</v>
      </c>
      <c r="P56" s="57" t="s">
        <v>688</v>
      </c>
    </row>
    <row r="57" spans="1:16" ht="12.75" customHeight="1" thickBot="1" x14ac:dyDescent="0.25">
      <c r="A57" s="46" t="str">
        <f t="shared" si="0"/>
        <v> AOEB 2 </v>
      </c>
      <c r="B57" s="12" t="str">
        <f t="shared" si="1"/>
        <v>I</v>
      </c>
      <c r="C57" s="46">
        <f t="shared" si="2"/>
        <v>42906.756999999998</v>
      </c>
      <c r="D57" s="9" t="str">
        <f t="shared" si="3"/>
        <v>vis</v>
      </c>
      <c r="E57" s="54">
        <f>VLOOKUP(C57,Active!C$21:E$968,3,FALSE)</f>
        <v>2150.9974224049497</v>
      </c>
      <c r="F57" s="12" t="s">
        <v>324</v>
      </c>
      <c r="G57" s="9" t="str">
        <f t="shared" si="4"/>
        <v>42906.757</v>
      </c>
      <c r="H57" s="46">
        <f t="shared" si="5"/>
        <v>2151</v>
      </c>
      <c r="I57" s="55" t="s">
        <v>692</v>
      </c>
      <c r="J57" s="56" t="s">
        <v>693</v>
      </c>
      <c r="K57" s="55">
        <v>2151</v>
      </c>
      <c r="L57" s="55" t="s">
        <v>390</v>
      </c>
      <c r="M57" s="56" t="s">
        <v>337</v>
      </c>
      <c r="N57" s="56"/>
      <c r="O57" s="57" t="s">
        <v>694</v>
      </c>
      <c r="P57" s="57" t="s">
        <v>695</v>
      </c>
    </row>
    <row r="58" spans="1:16" ht="12.75" customHeight="1" thickBot="1" x14ac:dyDescent="0.25">
      <c r="A58" s="46" t="str">
        <f t="shared" si="0"/>
        <v>IBVS 1350 </v>
      </c>
      <c r="B58" s="12" t="str">
        <f t="shared" si="1"/>
        <v>I</v>
      </c>
      <c r="C58" s="46">
        <f t="shared" si="2"/>
        <v>42906.758000000002</v>
      </c>
      <c r="D58" s="9" t="str">
        <f t="shared" si="3"/>
        <v>vis</v>
      </c>
      <c r="E58" s="54">
        <f>VLOOKUP(C58,Active!C$21:E$968,3,FALSE)</f>
        <v>2150.9978815092281</v>
      </c>
      <c r="F58" s="12" t="s">
        <v>324</v>
      </c>
      <c r="G58" s="9" t="str">
        <f t="shared" si="4"/>
        <v>42906.758</v>
      </c>
      <c r="H58" s="46">
        <f t="shared" si="5"/>
        <v>2151</v>
      </c>
      <c r="I58" s="55" t="s">
        <v>696</v>
      </c>
      <c r="J58" s="56" t="s">
        <v>697</v>
      </c>
      <c r="K58" s="55">
        <v>2151</v>
      </c>
      <c r="L58" s="55" t="s">
        <v>461</v>
      </c>
      <c r="M58" s="56" t="s">
        <v>337</v>
      </c>
      <c r="N58" s="56"/>
      <c r="O58" s="57" t="s">
        <v>698</v>
      </c>
      <c r="P58" s="58" t="s">
        <v>699</v>
      </c>
    </row>
    <row r="59" spans="1:16" ht="12.75" customHeight="1" thickBot="1" x14ac:dyDescent="0.25">
      <c r="A59" s="46" t="str">
        <f t="shared" si="0"/>
        <v> BBS 28 </v>
      </c>
      <c r="B59" s="12" t="str">
        <f t="shared" si="1"/>
        <v>I</v>
      </c>
      <c r="C59" s="46">
        <f t="shared" si="2"/>
        <v>42926.364000000001</v>
      </c>
      <c r="D59" s="9" t="str">
        <f t="shared" si="3"/>
        <v>vis</v>
      </c>
      <c r="E59" s="54">
        <f>VLOOKUP(C59,Active!C$21:E$968,3,FALSE)</f>
        <v>2159.9990799550314</v>
      </c>
      <c r="F59" s="12" t="s">
        <v>324</v>
      </c>
      <c r="G59" s="9" t="str">
        <f t="shared" si="4"/>
        <v>42926.364</v>
      </c>
      <c r="H59" s="46">
        <f t="shared" si="5"/>
        <v>2160</v>
      </c>
      <c r="I59" s="55" t="s">
        <v>700</v>
      </c>
      <c r="J59" s="56" t="s">
        <v>701</v>
      </c>
      <c r="K59" s="55">
        <v>2160</v>
      </c>
      <c r="L59" s="55" t="s">
        <v>373</v>
      </c>
      <c r="M59" s="56" t="s">
        <v>337</v>
      </c>
      <c r="N59" s="56"/>
      <c r="O59" s="57" t="s">
        <v>576</v>
      </c>
      <c r="P59" s="57" t="s">
        <v>702</v>
      </c>
    </row>
    <row r="60" spans="1:16" ht="12.75" customHeight="1" thickBot="1" x14ac:dyDescent="0.25">
      <c r="A60" s="46" t="str">
        <f t="shared" si="0"/>
        <v> AOEB 2 </v>
      </c>
      <c r="B60" s="12" t="str">
        <f t="shared" si="1"/>
        <v>I</v>
      </c>
      <c r="C60" s="46">
        <f t="shared" si="2"/>
        <v>42954.677000000003</v>
      </c>
      <c r="D60" s="9" t="str">
        <f t="shared" si="3"/>
        <v>vis</v>
      </c>
      <c r="E60" s="54">
        <f>VLOOKUP(C60,Active!C$21:E$968,3,FALSE)</f>
        <v>2172.9976993366517</v>
      </c>
      <c r="F60" s="12" t="s">
        <v>324</v>
      </c>
      <c r="G60" s="9" t="str">
        <f t="shared" si="4"/>
        <v>42954.677</v>
      </c>
      <c r="H60" s="46">
        <f t="shared" si="5"/>
        <v>2173</v>
      </c>
      <c r="I60" s="55" t="s">
        <v>703</v>
      </c>
      <c r="J60" s="56" t="s">
        <v>704</v>
      </c>
      <c r="K60" s="55">
        <v>2173</v>
      </c>
      <c r="L60" s="55" t="s">
        <v>461</v>
      </c>
      <c r="M60" s="56" t="s">
        <v>439</v>
      </c>
      <c r="N60" s="56" t="s">
        <v>705</v>
      </c>
      <c r="O60" s="57" t="s">
        <v>656</v>
      </c>
      <c r="P60" s="57" t="s">
        <v>695</v>
      </c>
    </row>
    <row r="61" spans="1:16" ht="12.75" customHeight="1" thickBot="1" x14ac:dyDescent="0.25">
      <c r="A61" s="46" t="str">
        <f t="shared" si="0"/>
        <v> AOEB 2 </v>
      </c>
      <c r="B61" s="12" t="str">
        <f t="shared" si="1"/>
        <v>I</v>
      </c>
      <c r="C61" s="46">
        <f t="shared" si="2"/>
        <v>42991.711000000003</v>
      </c>
      <c r="D61" s="9" t="str">
        <f t="shared" si="3"/>
        <v>vis</v>
      </c>
      <c r="E61" s="54">
        <f>VLOOKUP(C61,Active!C$21:E$968,3,FALSE)</f>
        <v>2190.0001671139589</v>
      </c>
      <c r="F61" s="12" t="s">
        <v>324</v>
      </c>
      <c r="G61" s="9" t="str">
        <f t="shared" si="4"/>
        <v>42991.711</v>
      </c>
      <c r="H61" s="46">
        <f t="shared" si="5"/>
        <v>2190</v>
      </c>
      <c r="I61" s="55" t="s">
        <v>706</v>
      </c>
      <c r="J61" s="56" t="s">
        <v>707</v>
      </c>
      <c r="K61" s="55">
        <v>2190</v>
      </c>
      <c r="L61" s="55" t="s">
        <v>424</v>
      </c>
      <c r="M61" s="56" t="s">
        <v>337</v>
      </c>
      <c r="N61" s="56"/>
      <c r="O61" s="57" t="s">
        <v>708</v>
      </c>
      <c r="P61" s="57" t="s">
        <v>695</v>
      </c>
    </row>
    <row r="62" spans="1:16" ht="12.75" customHeight="1" thickBot="1" x14ac:dyDescent="0.25">
      <c r="A62" s="46" t="str">
        <f t="shared" si="0"/>
        <v> AOEB 2 </v>
      </c>
      <c r="B62" s="12" t="str">
        <f t="shared" si="1"/>
        <v>I</v>
      </c>
      <c r="C62" s="46">
        <f t="shared" si="2"/>
        <v>42991.714999999997</v>
      </c>
      <c r="D62" s="9" t="str">
        <f t="shared" si="3"/>
        <v>vis</v>
      </c>
      <c r="E62" s="54">
        <f>VLOOKUP(C62,Active!C$21:E$968,3,FALSE)</f>
        <v>2190.0020035310622</v>
      </c>
      <c r="F62" s="12" t="s">
        <v>324</v>
      </c>
      <c r="G62" s="9" t="str">
        <f t="shared" si="4"/>
        <v>42991.715</v>
      </c>
      <c r="H62" s="46">
        <f t="shared" si="5"/>
        <v>2190</v>
      </c>
      <c r="I62" s="55" t="s">
        <v>709</v>
      </c>
      <c r="J62" s="56" t="s">
        <v>710</v>
      </c>
      <c r="K62" s="55">
        <v>2190</v>
      </c>
      <c r="L62" s="55" t="s">
        <v>349</v>
      </c>
      <c r="M62" s="56" t="s">
        <v>337</v>
      </c>
      <c r="N62" s="56"/>
      <c r="O62" s="57" t="s">
        <v>711</v>
      </c>
      <c r="P62" s="57" t="s">
        <v>695</v>
      </c>
    </row>
    <row r="63" spans="1:16" ht="12.75" customHeight="1" thickBot="1" x14ac:dyDescent="0.25">
      <c r="A63" s="46" t="str">
        <f t="shared" si="0"/>
        <v> AOEB 2 </v>
      </c>
      <c r="B63" s="12" t="str">
        <f t="shared" si="1"/>
        <v>I</v>
      </c>
      <c r="C63" s="46">
        <f t="shared" si="2"/>
        <v>43015.671999999999</v>
      </c>
      <c r="D63" s="9" t="str">
        <f t="shared" si="3"/>
        <v>vis</v>
      </c>
      <c r="E63" s="54">
        <f>VLOOKUP(C63,Active!C$21:E$968,3,FALSE)</f>
        <v>2201.0007646840836</v>
      </c>
      <c r="F63" s="12" t="s">
        <v>324</v>
      </c>
      <c r="G63" s="9" t="str">
        <f t="shared" si="4"/>
        <v>43015.672</v>
      </c>
      <c r="H63" s="46">
        <f t="shared" si="5"/>
        <v>2201</v>
      </c>
      <c r="I63" s="55" t="s">
        <v>712</v>
      </c>
      <c r="J63" s="56" t="s">
        <v>713</v>
      </c>
      <c r="K63" s="55">
        <v>2201</v>
      </c>
      <c r="L63" s="55" t="s">
        <v>376</v>
      </c>
      <c r="M63" s="56" t="s">
        <v>337</v>
      </c>
      <c r="N63" s="56"/>
      <c r="O63" s="57" t="s">
        <v>691</v>
      </c>
      <c r="P63" s="57" t="s">
        <v>695</v>
      </c>
    </row>
    <row r="64" spans="1:16" ht="12.75" customHeight="1" thickBot="1" x14ac:dyDescent="0.25">
      <c r="A64" s="46" t="str">
        <f t="shared" si="0"/>
        <v> AOEB 2 </v>
      </c>
      <c r="B64" s="12" t="str">
        <f t="shared" si="1"/>
        <v>I</v>
      </c>
      <c r="C64" s="46">
        <f t="shared" si="2"/>
        <v>43028.741000000002</v>
      </c>
      <c r="D64" s="9" t="str">
        <f t="shared" si="3"/>
        <v>vis</v>
      </c>
      <c r="E64" s="54">
        <f>VLOOKUP(C64,Active!C$21:E$968,3,FALSE)</f>
        <v>2207.0007984741596</v>
      </c>
      <c r="F64" s="12" t="s">
        <v>324</v>
      </c>
      <c r="G64" s="9" t="str">
        <f t="shared" si="4"/>
        <v>43028.741</v>
      </c>
      <c r="H64" s="46">
        <f t="shared" si="5"/>
        <v>2207</v>
      </c>
      <c r="I64" s="55" t="s">
        <v>714</v>
      </c>
      <c r="J64" s="56" t="s">
        <v>715</v>
      </c>
      <c r="K64" s="55">
        <v>2207</v>
      </c>
      <c r="L64" s="55" t="s">
        <v>376</v>
      </c>
      <c r="M64" s="56" t="s">
        <v>337</v>
      </c>
      <c r="N64" s="56"/>
      <c r="O64" s="57" t="s">
        <v>691</v>
      </c>
      <c r="P64" s="57" t="s">
        <v>695</v>
      </c>
    </row>
    <row r="65" spans="1:16" ht="12.75" customHeight="1" thickBot="1" x14ac:dyDescent="0.25">
      <c r="A65" s="46" t="str">
        <f t="shared" si="0"/>
        <v>IBVS 1502 </v>
      </c>
      <c r="B65" s="12" t="str">
        <f t="shared" si="1"/>
        <v>I</v>
      </c>
      <c r="C65" s="46">
        <f t="shared" si="2"/>
        <v>43248.703000000001</v>
      </c>
      <c r="D65" s="9" t="str">
        <f t="shared" si="3"/>
        <v>vis</v>
      </c>
      <c r="E65" s="54">
        <f>VLOOKUP(C65,Active!C$21:E$968,3,FALSE)</f>
        <v>2307.9862933500049</v>
      </c>
      <c r="F65" s="12" t="s">
        <v>324</v>
      </c>
      <c r="G65" s="9" t="str">
        <f t="shared" si="4"/>
        <v>43248.703</v>
      </c>
      <c r="H65" s="46">
        <f t="shared" si="5"/>
        <v>2308</v>
      </c>
      <c r="I65" s="55" t="s">
        <v>716</v>
      </c>
      <c r="J65" s="56" t="s">
        <v>717</v>
      </c>
      <c r="K65" s="55">
        <v>2308</v>
      </c>
      <c r="L65" s="55" t="s">
        <v>718</v>
      </c>
      <c r="M65" s="56" t="s">
        <v>337</v>
      </c>
      <c r="N65" s="56"/>
      <c r="O65" s="57" t="s">
        <v>698</v>
      </c>
      <c r="P65" s="58" t="s">
        <v>719</v>
      </c>
    </row>
    <row r="66" spans="1:16" ht="12.75" customHeight="1" thickBot="1" x14ac:dyDescent="0.25">
      <c r="A66" s="46" t="str">
        <f t="shared" si="0"/>
        <v> AOEB 2 </v>
      </c>
      <c r="B66" s="12" t="str">
        <f t="shared" si="1"/>
        <v>I</v>
      </c>
      <c r="C66" s="46">
        <f t="shared" si="2"/>
        <v>43309.718999999997</v>
      </c>
      <c r="D66" s="9" t="str">
        <f t="shared" si="3"/>
        <v>vis</v>
      </c>
      <c r="E66" s="54">
        <f>VLOOKUP(C66,Active!C$21:E$968,3,FALSE)</f>
        <v>2335.9989998872438</v>
      </c>
      <c r="F66" s="12" t="s">
        <v>324</v>
      </c>
      <c r="G66" s="9" t="str">
        <f t="shared" si="4"/>
        <v>43309.719</v>
      </c>
      <c r="H66" s="46">
        <f t="shared" si="5"/>
        <v>2336</v>
      </c>
      <c r="I66" s="55" t="s">
        <v>720</v>
      </c>
      <c r="J66" s="56" t="s">
        <v>721</v>
      </c>
      <c r="K66" s="55">
        <v>2336</v>
      </c>
      <c r="L66" s="55" t="s">
        <v>373</v>
      </c>
      <c r="M66" s="56" t="s">
        <v>337</v>
      </c>
      <c r="N66" s="56"/>
      <c r="O66" s="57" t="s">
        <v>691</v>
      </c>
      <c r="P66" s="57" t="s">
        <v>695</v>
      </c>
    </row>
    <row r="67" spans="1:16" ht="12.75" customHeight="1" thickBot="1" x14ac:dyDescent="0.25">
      <c r="A67" s="46" t="str">
        <f t="shared" si="0"/>
        <v> AOEB 2 </v>
      </c>
      <c r="B67" s="12" t="str">
        <f t="shared" si="1"/>
        <v>I</v>
      </c>
      <c r="C67" s="46">
        <f t="shared" si="2"/>
        <v>43309.737000000001</v>
      </c>
      <c r="D67" s="9" t="str">
        <f t="shared" si="3"/>
        <v>vis</v>
      </c>
      <c r="E67" s="54">
        <f>VLOOKUP(C67,Active!C$21:E$968,3,FALSE)</f>
        <v>2336.0072637642234</v>
      </c>
      <c r="F67" s="12" t="s">
        <v>324</v>
      </c>
      <c r="G67" s="9" t="str">
        <f t="shared" si="4"/>
        <v>43309.737</v>
      </c>
      <c r="H67" s="46">
        <f t="shared" si="5"/>
        <v>2336</v>
      </c>
      <c r="I67" s="55" t="s">
        <v>722</v>
      </c>
      <c r="J67" s="56" t="s">
        <v>723</v>
      </c>
      <c r="K67" s="55">
        <v>2336</v>
      </c>
      <c r="L67" s="55" t="s">
        <v>489</v>
      </c>
      <c r="M67" s="56" t="s">
        <v>337</v>
      </c>
      <c r="N67" s="56"/>
      <c r="O67" s="57" t="s">
        <v>711</v>
      </c>
      <c r="P67" s="57" t="s">
        <v>695</v>
      </c>
    </row>
    <row r="68" spans="1:16" ht="12.75" customHeight="1" thickBot="1" x14ac:dyDescent="0.25">
      <c r="A68" s="46" t="str">
        <f t="shared" si="0"/>
        <v> AOEB 2 </v>
      </c>
      <c r="B68" s="12" t="str">
        <f t="shared" si="1"/>
        <v>I</v>
      </c>
      <c r="C68" s="46">
        <f t="shared" si="2"/>
        <v>43357.641000000003</v>
      </c>
      <c r="D68" s="9" t="str">
        <f t="shared" si="3"/>
        <v>vis</v>
      </c>
      <c r="E68" s="54">
        <f>VLOOKUP(C68,Active!C$21:E$968,3,FALSE)</f>
        <v>2358.0001950274991</v>
      </c>
      <c r="F68" s="12" t="s">
        <v>324</v>
      </c>
      <c r="G68" s="9" t="str">
        <f t="shared" si="4"/>
        <v>43357.641</v>
      </c>
      <c r="H68" s="46">
        <f t="shared" si="5"/>
        <v>2358</v>
      </c>
      <c r="I68" s="55" t="s">
        <v>724</v>
      </c>
      <c r="J68" s="56" t="s">
        <v>725</v>
      </c>
      <c r="K68" s="55">
        <v>2358</v>
      </c>
      <c r="L68" s="55" t="s">
        <v>424</v>
      </c>
      <c r="M68" s="56" t="s">
        <v>337</v>
      </c>
      <c r="N68" s="56"/>
      <c r="O68" s="57" t="s">
        <v>681</v>
      </c>
      <c r="P68" s="57" t="s">
        <v>695</v>
      </c>
    </row>
    <row r="69" spans="1:16" ht="12.75" customHeight="1" thickBot="1" x14ac:dyDescent="0.25">
      <c r="A69" s="46" t="str">
        <f t="shared" si="0"/>
        <v> BBS 37 </v>
      </c>
      <c r="B69" s="12" t="str">
        <f t="shared" si="1"/>
        <v>I</v>
      </c>
      <c r="C69" s="46">
        <f t="shared" si="2"/>
        <v>43673.474999999999</v>
      </c>
      <c r="D69" s="9" t="str">
        <f t="shared" si="3"/>
        <v>vis</v>
      </c>
      <c r="E69" s="54">
        <f>VLOOKUP(C69,Active!C$21:E$968,3,FALSE)</f>
        <v>2503.000935103591</v>
      </c>
      <c r="F69" s="12" t="s">
        <v>324</v>
      </c>
      <c r="G69" s="9" t="str">
        <f t="shared" si="4"/>
        <v>43673.475</v>
      </c>
      <c r="H69" s="46">
        <f t="shared" si="5"/>
        <v>2503</v>
      </c>
      <c r="I69" s="55" t="s">
        <v>726</v>
      </c>
      <c r="J69" s="56" t="s">
        <v>727</v>
      </c>
      <c r="K69" s="55">
        <v>2503</v>
      </c>
      <c r="L69" s="55" t="s">
        <v>376</v>
      </c>
      <c r="M69" s="56" t="s">
        <v>337</v>
      </c>
      <c r="N69" s="56"/>
      <c r="O69" s="57" t="s">
        <v>545</v>
      </c>
      <c r="P69" s="57" t="s">
        <v>728</v>
      </c>
    </row>
    <row r="70" spans="1:16" ht="12.75" customHeight="1" thickBot="1" x14ac:dyDescent="0.25">
      <c r="A70" s="46" t="str">
        <f t="shared" si="0"/>
        <v> AOEB 2 </v>
      </c>
      <c r="B70" s="12" t="str">
        <f t="shared" si="1"/>
        <v>I</v>
      </c>
      <c r="C70" s="46">
        <f t="shared" si="2"/>
        <v>43701.792000000001</v>
      </c>
      <c r="D70" s="9" t="str">
        <f t="shared" si="3"/>
        <v>vis</v>
      </c>
      <c r="E70" s="54">
        <f>VLOOKUP(C70,Active!C$21:E$968,3,FALSE)</f>
        <v>2516.0013909023178</v>
      </c>
      <c r="F70" s="12" t="s">
        <v>324</v>
      </c>
      <c r="G70" s="9" t="str">
        <f t="shared" si="4"/>
        <v>43701.792</v>
      </c>
      <c r="H70" s="46">
        <f t="shared" si="5"/>
        <v>2516</v>
      </c>
      <c r="I70" s="55" t="s">
        <v>729</v>
      </c>
      <c r="J70" s="56" t="s">
        <v>730</v>
      </c>
      <c r="K70" s="55">
        <v>2516</v>
      </c>
      <c r="L70" s="55" t="s">
        <v>336</v>
      </c>
      <c r="M70" s="56" t="s">
        <v>337</v>
      </c>
      <c r="N70" s="56"/>
      <c r="O70" s="57" t="s">
        <v>691</v>
      </c>
      <c r="P70" s="57" t="s">
        <v>695</v>
      </c>
    </row>
    <row r="71" spans="1:16" ht="12.75" customHeight="1" thickBot="1" x14ac:dyDescent="0.25">
      <c r="A71" s="46" t="str">
        <f t="shared" si="0"/>
        <v> AOEB 2 </v>
      </c>
      <c r="B71" s="12" t="str">
        <f t="shared" si="1"/>
        <v>I</v>
      </c>
      <c r="C71" s="46">
        <f t="shared" si="2"/>
        <v>43701.802000000003</v>
      </c>
      <c r="D71" s="9" t="str">
        <f t="shared" si="3"/>
        <v>vis</v>
      </c>
      <c r="E71" s="54">
        <f>VLOOKUP(C71,Active!C$21:E$968,3,FALSE)</f>
        <v>2516.0059819450839</v>
      </c>
      <c r="F71" s="12" t="s">
        <v>324</v>
      </c>
      <c r="G71" s="9" t="str">
        <f t="shared" si="4"/>
        <v>43701.802</v>
      </c>
      <c r="H71" s="46">
        <f t="shared" si="5"/>
        <v>2516</v>
      </c>
      <c r="I71" s="55" t="s">
        <v>731</v>
      </c>
      <c r="J71" s="56" t="s">
        <v>732</v>
      </c>
      <c r="K71" s="55">
        <v>2516</v>
      </c>
      <c r="L71" s="55" t="s">
        <v>733</v>
      </c>
      <c r="M71" s="56" t="s">
        <v>337</v>
      </c>
      <c r="N71" s="56"/>
      <c r="O71" s="57" t="s">
        <v>734</v>
      </c>
      <c r="P71" s="57" t="s">
        <v>695</v>
      </c>
    </row>
    <row r="72" spans="1:16" ht="12.75" customHeight="1" thickBot="1" x14ac:dyDescent="0.25">
      <c r="A72" s="46" t="str">
        <f t="shared" si="0"/>
        <v> BBS 39 </v>
      </c>
      <c r="B72" s="12" t="str">
        <f t="shared" si="1"/>
        <v>I</v>
      </c>
      <c r="C72" s="46">
        <f t="shared" si="2"/>
        <v>43795.453000000001</v>
      </c>
      <c r="D72" s="9" t="str">
        <f t="shared" si="3"/>
        <v>vis</v>
      </c>
      <c r="E72" s="54">
        <f>VLOOKUP(C72,Active!C$21:E$968,3,FALSE)</f>
        <v>2559.0015565471408</v>
      </c>
      <c r="F72" s="12" t="s">
        <v>324</v>
      </c>
      <c r="G72" s="9" t="str">
        <f t="shared" si="4"/>
        <v>43795.453</v>
      </c>
      <c r="H72" s="46">
        <f t="shared" si="5"/>
        <v>2559</v>
      </c>
      <c r="I72" s="55" t="s">
        <v>735</v>
      </c>
      <c r="J72" s="56" t="s">
        <v>736</v>
      </c>
      <c r="K72" s="55">
        <v>2559</v>
      </c>
      <c r="L72" s="55" t="s">
        <v>336</v>
      </c>
      <c r="M72" s="56" t="s">
        <v>337</v>
      </c>
      <c r="N72" s="56"/>
      <c r="O72" s="57" t="s">
        <v>545</v>
      </c>
      <c r="P72" s="57" t="s">
        <v>737</v>
      </c>
    </row>
    <row r="73" spans="1:16" ht="12.75" customHeight="1" thickBot="1" x14ac:dyDescent="0.25">
      <c r="A73" s="46" t="str">
        <f t="shared" si="0"/>
        <v> BBS 40 </v>
      </c>
      <c r="B73" s="12" t="str">
        <f t="shared" si="1"/>
        <v>I</v>
      </c>
      <c r="C73" s="46">
        <f t="shared" si="2"/>
        <v>43830.296000000002</v>
      </c>
      <c r="D73" s="9" t="str">
        <f t="shared" si="3"/>
        <v>vis</v>
      </c>
      <c r="E73" s="54">
        <f>VLOOKUP(C73,Active!C$21:E$968,3,FALSE)</f>
        <v>2574.9981268545539</v>
      </c>
      <c r="F73" s="12" t="s">
        <v>324</v>
      </c>
      <c r="G73" s="9" t="str">
        <f t="shared" si="4"/>
        <v>43830.296</v>
      </c>
      <c r="H73" s="46">
        <f t="shared" si="5"/>
        <v>2575</v>
      </c>
      <c r="I73" s="55" t="s">
        <v>738</v>
      </c>
      <c r="J73" s="56" t="s">
        <v>739</v>
      </c>
      <c r="K73" s="55">
        <v>2575</v>
      </c>
      <c r="L73" s="55" t="s">
        <v>414</v>
      </c>
      <c r="M73" s="56" t="s">
        <v>337</v>
      </c>
      <c r="N73" s="56"/>
      <c r="O73" s="57" t="s">
        <v>545</v>
      </c>
      <c r="P73" s="57" t="s">
        <v>740</v>
      </c>
    </row>
    <row r="74" spans="1:16" ht="12.75" customHeight="1" thickBot="1" x14ac:dyDescent="0.25">
      <c r="A74" s="46" t="str">
        <f t="shared" si="0"/>
        <v>IBVS 2545 </v>
      </c>
      <c r="B74" s="12" t="str">
        <f t="shared" si="1"/>
        <v>I</v>
      </c>
      <c r="C74" s="46">
        <f t="shared" si="2"/>
        <v>44459.783000000003</v>
      </c>
      <c r="D74" s="9" t="str">
        <f t="shared" si="3"/>
        <v>vis</v>
      </c>
      <c r="E74" s="54">
        <f>VLOOKUP(C74,Active!C$21:E$968,3,FALSE)</f>
        <v>2863.9983005796125</v>
      </c>
      <c r="F74" s="12" t="s">
        <v>324</v>
      </c>
      <c r="G74" s="9" t="str">
        <f t="shared" si="4"/>
        <v>44459.7830</v>
      </c>
      <c r="H74" s="46">
        <f t="shared" si="5"/>
        <v>2864</v>
      </c>
      <c r="I74" s="55" t="s">
        <v>741</v>
      </c>
      <c r="J74" s="56" t="s">
        <v>742</v>
      </c>
      <c r="K74" s="55">
        <v>2864</v>
      </c>
      <c r="L74" s="55" t="s">
        <v>743</v>
      </c>
      <c r="M74" s="56" t="s">
        <v>439</v>
      </c>
      <c r="N74" s="56" t="s">
        <v>440</v>
      </c>
      <c r="O74" s="57" t="s">
        <v>744</v>
      </c>
      <c r="P74" s="58" t="s">
        <v>745</v>
      </c>
    </row>
    <row r="75" spans="1:16" ht="12.75" customHeight="1" thickBot="1" x14ac:dyDescent="0.25">
      <c r="A75" s="46" t="str">
        <f t="shared" ref="A75:A138" si="6">P75</f>
        <v> AOEB 2 </v>
      </c>
      <c r="B75" s="12" t="str">
        <f t="shared" ref="B75:B138" si="7">IF(H75=INT(H75),"I","II")</f>
        <v>I</v>
      </c>
      <c r="C75" s="46">
        <f t="shared" ref="C75:C138" si="8">1*G75</f>
        <v>44470.694000000003</v>
      </c>
      <c r="D75" s="9" t="str">
        <f t="shared" ref="D75:D138" si="9">VLOOKUP(F75,I$1:J$5,2,FALSE)</f>
        <v>vis</v>
      </c>
      <c r="E75" s="54">
        <f>VLOOKUP(C75,Active!C$21:E$968,3,FALSE)</f>
        <v>2869.0075873409182</v>
      </c>
      <c r="F75" s="12" t="s">
        <v>324</v>
      </c>
      <c r="G75" s="9" t="str">
        <f t="shared" ref="G75:G138" si="10">MID(I75,3,LEN(I75)-3)</f>
        <v>44470.694</v>
      </c>
      <c r="H75" s="46">
        <f t="shared" ref="H75:H138" si="11">1*K75</f>
        <v>2869</v>
      </c>
      <c r="I75" s="55" t="s">
        <v>746</v>
      </c>
      <c r="J75" s="56" t="s">
        <v>747</v>
      </c>
      <c r="K75" s="55">
        <v>2869</v>
      </c>
      <c r="L75" s="55" t="s">
        <v>748</v>
      </c>
      <c r="M75" s="56" t="s">
        <v>337</v>
      </c>
      <c r="N75" s="56"/>
      <c r="O75" s="57" t="s">
        <v>691</v>
      </c>
      <c r="P75" s="57" t="s">
        <v>695</v>
      </c>
    </row>
    <row r="76" spans="1:16" ht="12.75" customHeight="1" thickBot="1" x14ac:dyDescent="0.25">
      <c r="A76" s="46" t="str">
        <f t="shared" si="6"/>
        <v> AOEB 2 </v>
      </c>
      <c r="B76" s="12" t="str">
        <f t="shared" si="7"/>
        <v>I</v>
      </c>
      <c r="C76" s="46">
        <f t="shared" si="8"/>
        <v>44483.749000000003</v>
      </c>
      <c r="D76" s="9" t="str">
        <f t="shared" si="9"/>
        <v>vis</v>
      </c>
      <c r="E76" s="54">
        <f>VLOOKUP(C76,Active!C$21:E$968,3,FALSE)</f>
        <v>2875.0011936711217</v>
      </c>
      <c r="F76" s="12" t="s">
        <v>324</v>
      </c>
      <c r="G76" s="9" t="str">
        <f t="shared" si="10"/>
        <v>44483.749</v>
      </c>
      <c r="H76" s="46">
        <f t="shared" si="11"/>
        <v>2875</v>
      </c>
      <c r="I76" s="55" t="s">
        <v>749</v>
      </c>
      <c r="J76" s="56" t="s">
        <v>750</v>
      </c>
      <c r="K76" s="55">
        <v>2875</v>
      </c>
      <c r="L76" s="55" t="s">
        <v>336</v>
      </c>
      <c r="M76" s="56" t="s">
        <v>337</v>
      </c>
      <c r="N76" s="56"/>
      <c r="O76" s="57" t="s">
        <v>751</v>
      </c>
      <c r="P76" s="57" t="s">
        <v>695</v>
      </c>
    </row>
    <row r="77" spans="1:16" ht="12.75" customHeight="1" thickBot="1" x14ac:dyDescent="0.25">
      <c r="A77" s="46" t="str">
        <f t="shared" si="6"/>
        <v> BBS 50 </v>
      </c>
      <c r="B77" s="12" t="str">
        <f t="shared" si="7"/>
        <v>I</v>
      </c>
      <c r="C77" s="46">
        <f t="shared" si="8"/>
        <v>44503.347000000002</v>
      </c>
      <c r="D77" s="9" t="str">
        <f t="shared" si="9"/>
        <v>vis</v>
      </c>
      <c r="E77" s="54">
        <f>VLOOKUP(C77,Active!C$21:E$968,3,FALSE)</f>
        <v>2883.998719282712</v>
      </c>
      <c r="F77" s="12" t="s">
        <v>324</v>
      </c>
      <c r="G77" s="9" t="str">
        <f t="shared" si="10"/>
        <v>44503.347</v>
      </c>
      <c r="H77" s="46">
        <f t="shared" si="11"/>
        <v>2884</v>
      </c>
      <c r="I77" s="55" t="s">
        <v>752</v>
      </c>
      <c r="J77" s="56" t="s">
        <v>753</v>
      </c>
      <c r="K77" s="55">
        <v>2884</v>
      </c>
      <c r="L77" s="55" t="s">
        <v>325</v>
      </c>
      <c r="M77" s="56" t="s">
        <v>337</v>
      </c>
      <c r="N77" s="56"/>
      <c r="O77" s="57" t="s">
        <v>545</v>
      </c>
      <c r="P77" s="57" t="s">
        <v>754</v>
      </c>
    </row>
    <row r="78" spans="1:16" ht="12.75" customHeight="1" thickBot="1" x14ac:dyDescent="0.25">
      <c r="A78" s="46" t="str">
        <f t="shared" si="6"/>
        <v> AOEB 2 </v>
      </c>
      <c r="B78" s="12" t="str">
        <f t="shared" si="7"/>
        <v>I</v>
      </c>
      <c r="C78" s="46">
        <f t="shared" si="8"/>
        <v>44518.601000000002</v>
      </c>
      <c r="D78" s="9" t="str">
        <f t="shared" si="9"/>
        <v>vis</v>
      </c>
      <c r="E78" s="54">
        <f>VLOOKUP(C78,Active!C$21:E$968,3,FALSE)</f>
        <v>2891.0018959170225</v>
      </c>
      <c r="F78" s="12" t="s">
        <v>324</v>
      </c>
      <c r="G78" s="9" t="str">
        <f t="shared" si="10"/>
        <v>44518.601</v>
      </c>
      <c r="H78" s="46">
        <f t="shared" si="11"/>
        <v>2891</v>
      </c>
      <c r="I78" s="55" t="s">
        <v>755</v>
      </c>
      <c r="J78" s="56" t="s">
        <v>756</v>
      </c>
      <c r="K78" s="55">
        <v>2891</v>
      </c>
      <c r="L78" s="55" t="s">
        <v>349</v>
      </c>
      <c r="M78" s="56" t="s">
        <v>337</v>
      </c>
      <c r="N78" s="56"/>
      <c r="O78" s="57" t="s">
        <v>757</v>
      </c>
      <c r="P78" s="57" t="s">
        <v>695</v>
      </c>
    </row>
    <row r="79" spans="1:16" ht="12.75" customHeight="1" thickBot="1" x14ac:dyDescent="0.25">
      <c r="A79" s="46" t="str">
        <f t="shared" si="6"/>
        <v> AOEB 2 </v>
      </c>
      <c r="B79" s="12" t="str">
        <f t="shared" si="7"/>
        <v>I</v>
      </c>
      <c r="C79" s="46">
        <f t="shared" si="8"/>
        <v>44790.860999999997</v>
      </c>
      <c r="D79" s="9" t="str">
        <f t="shared" si="9"/>
        <v>vis</v>
      </c>
      <c r="E79" s="54">
        <f>VLOOKUP(C79,Active!C$21:E$968,3,FALSE)</f>
        <v>3015.9976262472483</v>
      </c>
      <c r="F79" s="12" t="s">
        <v>324</v>
      </c>
      <c r="G79" s="9" t="str">
        <f t="shared" si="10"/>
        <v>44790.861</v>
      </c>
      <c r="H79" s="46">
        <f t="shared" si="11"/>
        <v>3016</v>
      </c>
      <c r="I79" s="55" t="s">
        <v>758</v>
      </c>
      <c r="J79" s="56" t="s">
        <v>759</v>
      </c>
      <c r="K79" s="55">
        <v>3016</v>
      </c>
      <c r="L79" s="55" t="s">
        <v>461</v>
      </c>
      <c r="M79" s="56" t="s">
        <v>337</v>
      </c>
      <c r="N79" s="56"/>
      <c r="O79" s="57" t="s">
        <v>760</v>
      </c>
      <c r="P79" s="57" t="s">
        <v>695</v>
      </c>
    </row>
    <row r="80" spans="1:16" ht="12.75" customHeight="1" thickBot="1" x14ac:dyDescent="0.25">
      <c r="A80" s="46" t="str">
        <f t="shared" si="6"/>
        <v> BBS 56 </v>
      </c>
      <c r="B80" s="12" t="str">
        <f t="shared" si="7"/>
        <v>I</v>
      </c>
      <c r="C80" s="46">
        <f t="shared" si="8"/>
        <v>44821.366000000002</v>
      </c>
      <c r="D80" s="9" t="str">
        <f t="shared" si="9"/>
        <v>vis</v>
      </c>
      <c r="E80" s="54">
        <f>VLOOKUP(C80,Active!C$21:E$968,3,FALSE)</f>
        <v>3030.0026022030411</v>
      </c>
      <c r="F80" s="12" t="s">
        <v>324</v>
      </c>
      <c r="G80" s="9" t="str">
        <f t="shared" si="10"/>
        <v>44821.366</v>
      </c>
      <c r="H80" s="46">
        <f t="shared" si="11"/>
        <v>3030</v>
      </c>
      <c r="I80" s="55" t="s">
        <v>761</v>
      </c>
      <c r="J80" s="56" t="s">
        <v>762</v>
      </c>
      <c r="K80" s="55">
        <v>3030</v>
      </c>
      <c r="L80" s="55" t="s">
        <v>592</v>
      </c>
      <c r="M80" s="56" t="s">
        <v>439</v>
      </c>
      <c r="N80" s="56" t="s">
        <v>440</v>
      </c>
      <c r="O80" s="57" t="s">
        <v>607</v>
      </c>
      <c r="P80" s="57" t="s">
        <v>763</v>
      </c>
    </row>
    <row r="81" spans="1:16" ht="12.75" customHeight="1" thickBot="1" x14ac:dyDescent="0.25">
      <c r="A81" s="46" t="str">
        <f t="shared" si="6"/>
        <v> BBS 56 </v>
      </c>
      <c r="B81" s="12" t="str">
        <f t="shared" si="7"/>
        <v>I</v>
      </c>
      <c r="C81" s="46">
        <f t="shared" si="8"/>
        <v>44845.324000000001</v>
      </c>
      <c r="D81" s="9" t="str">
        <f t="shared" si="9"/>
        <v>vis</v>
      </c>
      <c r="E81" s="54">
        <f>VLOOKUP(C81,Active!C$21:E$968,3,FALSE)</f>
        <v>3041.0018224603373</v>
      </c>
      <c r="F81" s="12" t="s">
        <v>324</v>
      </c>
      <c r="G81" s="9" t="str">
        <f t="shared" si="10"/>
        <v>44845.324</v>
      </c>
      <c r="H81" s="46">
        <f t="shared" si="11"/>
        <v>3041</v>
      </c>
      <c r="I81" s="55" t="s">
        <v>764</v>
      </c>
      <c r="J81" s="56" t="s">
        <v>765</v>
      </c>
      <c r="K81" s="55">
        <v>3041</v>
      </c>
      <c r="L81" s="55" t="s">
        <v>349</v>
      </c>
      <c r="M81" s="56" t="s">
        <v>337</v>
      </c>
      <c r="N81" s="56"/>
      <c r="O81" s="57" t="s">
        <v>576</v>
      </c>
      <c r="P81" s="57" t="s">
        <v>763</v>
      </c>
    </row>
    <row r="82" spans="1:16" ht="12.75" customHeight="1" thickBot="1" x14ac:dyDescent="0.25">
      <c r="A82" s="46" t="str">
        <f t="shared" si="6"/>
        <v> BBS 56 </v>
      </c>
      <c r="B82" s="12" t="str">
        <f t="shared" si="7"/>
        <v>I</v>
      </c>
      <c r="C82" s="46">
        <f t="shared" si="8"/>
        <v>44845.324999999997</v>
      </c>
      <c r="D82" s="9" t="str">
        <f t="shared" si="9"/>
        <v>vis</v>
      </c>
      <c r="E82" s="54">
        <f>VLOOKUP(C82,Active!C$21:E$968,3,FALSE)</f>
        <v>3041.0022815646125</v>
      </c>
      <c r="F82" s="12" t="s">
        <v>324</v>
      </c>
      <c r="G82" s="9" t="str">
        <f t="shared" si="10"/>
        <v>44845.325</v>
      </c>
      <c r="H82" s="46">
        <f t="shared" si="11"/>
        <v>3041</v>
      </c>
      <c r="I82" s="55" t="s">
        <v>766</v>
      </c>
      <c r="J82" s="56" t="s">
        <v>767</v>
      </c>
      <c r="K82" s="55">
        <v>3041</v>
      </c>
      <c r="L82" s="55" t="s">
        <v>367</v>
      </c>
      <c r="M82" s="56" t="s">
        <v>337</v>
      </c>
      <c r="N82" s="56"/>
      <c r="O82" s="57" t="s">
        <v>545</v>
      </c>
      <c r="P82" s="57" t="s">
        <v>763</v>
      </c>
    </row>
    <row r="83" spans="1:16" ht="12.75" customHeight="1" thickBot="1" x14ac:dyDescent="0.25">
      <c r="A83" s="46" t="str">
        <f t="shared" si="6"/>
        <v> AOEB 2 </v>
      </c>
      <c r="B83" s="12" t="str">
        <f t="shared" si="7"/>
        <v>I</v>
      </c>
      <c r="C83" s="46">
        <f t="shared" si="8"/>
        <v>44849.673999999999</v>
      </c>
      <c r="D83" s="9" t="str">
        <f t="shared" si="9"/>
        <v>vis</v>
      </c>
      <c r="E83" s="54">
        <f>VLOOKUP(C83,Active!C$21:E$968,3,FALSE)</f>
        <v>3042.9989260632769</v>
      </c>
      <c r="F83" s="12" t="s">
        <v>324</v>
      </c>
      <c r="G83" s="9" t="str">
        <f t="shared" si="10"/>
        <v>44849.674</v>
      </c>
      <c r="H83" s="46">
        <f t="shared" si="11"/>
        <v>3043</v>
      </c>
      <c r="I83" s="55" t="s">
        <v>768</v>
      </c>
      <c r="J83" s="56" t="s">
        <v>769</v>
      </c>
      <c r="K83" s="55">
        <v>3043</v>
      </c>
      <c r="L83" s="55" t="s">
        <v>373</v>
      </c>
      <c r="M83" s="56" t="s">
        <v>337</v>
      </c>
      <c r="N83" s="56"/>
      <c r="O83" s="57" t="s">
        <v>760</v>
      </c>
      <c r="P83" s="57" t="s">
        <v>695</v>
      </c>
    </row>
    <row r="84" spans="1:16" ht="12.75" customHeight="1" thickBot="1" x14ac:dyDescent="0.25">
      <c r="A84" s="46" t="str">
        <f t="shared" si="6"/>
        <v> BBS 56 </v>
      </c>
      <c r="B84" s="12" t="str">
        <f t="shared" si="7"/>
        <v>I</v>
      </c>
      <c r="C84" s="46">
        <f t="shared" si="8"/>
        <v>44869.27</v>
      </c>
      <c r="D84" s="9" t="str">
        <f t="shared" si="9"/>
        <v>vis</v>
      </c>
      <c r="E84" s="54">
        <f>VLOOKUP(C84,Active!C$21:E$968,3,FALSE)</f>
        <v>3051.9955334663141</v>
      </c>
      <c r="F84" s="12" t="s">
        <v>324</v>
      </c>
      <c r="G84" s="9" t="str">
        <f t="shared" si="10"/>
        <v>44869.270</v>
      </c>
      <c r="H84" s="46">
        <f t="shared" si="11"/>
        <v>3052</v>
      </c>
      <c r="I84" s="55" t="s">
        <v>770</v>
      </c>
      <c r="J84" s="56" t="s">
        <v>771</v>
      </c>
      <c r="K84" s="55">
        <v>3052</v>
      </c>
      <c r="L84" s="55" t="s">
        <v>449</v>
      </c>
      <c r="M84" s="56" t="s">
        <v>337</v>
      </c>
      <c r="N84" s="56"/>
      <c r="O84" s="57" t="s">
        <v>576</v>
      </c>
      <c r="P84" s="57" t="s">
        <v>763</v>
      </c>
    </row>
    <row r="85" spans="1:16" ht="12.75" customHeight="1" thickBot="1" x14ac:dyDescent="0.25">
      <c r="A85" s="46" t="str">
        <f t="shared" si="6"/>
        <v> AOEB 2 </v>
      </c>
      <c r="B85" s="12" t="str">
        <f t="shared" si="7"/>
        <v>I</v>
      </c>
      <c r="C85" s="46">
        <f t="shared" si="8"/>
        <v>45082.749000000003</v>
      </c>
      <c r="D85" s="9" t="str">
        <f t="shared" si="9"/>
        <v>vis</v>
      </c>
      <c r="E85" s="54">
        <f>VLOOKUP(C85,Active!C$21:E$968,3,FALSE)</f>
        <v>3150.0046553173665</v>
      </c>
      <c r="F85" s="12" t="s">
        <v>324</v>
      </c>
      <c r="G85" s="9" t="str">
        <f t="shared" si="10"/>
        <v>45082.749</v>
      </c>
      <c r="H85" s="46">
        <f t="shared" si="11"/>
        <v>3150</v>
      </c>
      <c r="I85" s="55" t="s">
        <v>772</v>
      </c>
      <c r="J85" s="56" t="s">
        <v>773</v>
      </c>
      <c r="K85" s="55">
        <v>3150</v>
      </c>
      <c r="L85" s="55" t="s">
        <v>503</v>
      </c>
      <c r="M85" s="56" t="s">
        <v>337</v>
      </c>
      <c r="N85" s="56"/>
      <c r="O85" s="57" t="s">
        <v>691</v>
      </c>
      <c r="P85" s="57" t="s">
        <v>695</v>
      </c>
    </row>
    <row r="86" spans="1:16" ht="12.75" customHeight="1" thickBot="1" x14ac:dyDescent="0.25">
      <c r="A86" s="46" t="str">
        <f t="shared" si="6"/>
        <v> BBS 61 </v>
      </c>
      <c r="B86" s="12" t="str">
        <f t="shared" si="7"/>
        <v>I</v>
      </c>
      <c r="C86" s="46">
        <f t="shared" si="8"/>
        <v>45139.375</v>
      </c>
      <c r="D86" s="9" t="str">
        <f t="shared" si="9"/>
        <v>vis</v>
      </c>
      <c r="E86" s="54">
        <f>VLOOKUP(C86,Active!C$21:E$968,3,FALSE)</f>
        <v>3176.0018940806044</v>
      </c>
      <c r="F86" s="12" t="s">
        <v>324</v>
      </c>
      <c r="G86" s="9" t="str">
        <f t="shared" si="10"/>
        <v>45139.375</v>
      </c>
      <c r="H86" s="46">
        <f t="shared" si="11"/>
        <v>3176</v>
      </c>
      <c r="I86" s="55" t="s">
        <v>774</v>
      </c>
      <c r="J86" s="56" t="s">
        <v>775</v>
      </c>
      <c r="K86" s="55">
        <v>3176</v>
      </c>
      <c r="L86" s="55" t="s">
        <v>349</v>
      </c>
      <c r="M86" s="56" t="s">
        <v>337</v>
      </c>
      <c r="N86" s="56"/>
      <c r="O86" s="57" t="s">
        <v>776</v>
      </c>
      <c r="P86" s="57" t="s">
        <v>777</v>
      </c>
    </row>
    <row r="87" spans="1:16" ht="12.75" customHeight="1" thickBot="1" x14ac:dyDescent="0.25">
      <c r="A87" s="46" t="str">
        <f t="shared" si="6"/>
        <v> AOEB 2 </v>
      </c>
      <c r="B87" s="12" t="str">
        <f t="shared" si="7"/>
        <v>I</v>
      </c>
      <c r="C87" s="46">
        <f t="shared" si="8"/>
        <v>45143.732000000004</v>
      </c>
      <c r="D87" s="9" t="str">
        <f t="shared" si="9"/>
        <v>vis</v>
      </c>
      <c r="E87" s="54">
        <f>VLOOKUP(C87,Active!C$21:E$968,3,FALSE)</f>
        <v>3178.0022114134817</v>
      </c>
      <c r="F87" s="12" t="s">
        <v>324</v>
      </c>
      <c r="G87" s="9" t="str">
        <f t="shared" si="10"/>
        <v>45143.732</v>
      </c>
      <c r="H87" s="46">
        <f t="shared" si="11"/>
        <v>3178</v>
      </c>
      <c r="I87" s="55" t="s">
        <v>783</v>
      </c>
      <c r="J87" s="56" t="s">
        <v>784</v>
      </c>
      <c r="K87" s="55">
        <v>3178</v>
      </c>
      <c r="L87" s="55" t="s">
        <v>367</v>
      </c>
      <c r="M87" s="56" t="s">
        <v>337</v>
      </c>
      <c r="N87" s="56"/>
      <c r="O87" s="57" t="s">
        <v>785</v>
      </c>
      <c r="P87" s="57" t="s">
        <v>695</v>
      </c>
    </row>
    <row r="88" spans="1:16" ht="12.75" customHeight="1" thickBot="1" x14ac:dyDescent="0.25">
      <c r="A88" s="46" t="str">
        <f t="shared" si="6"/>
        <v> BBS 62 </v>
      </c>
      <c r="B88" s="12" t="str">
        <f t="shared" si="7"/>
        <v>I</v>
      </c>
      <c r="C88" s="46">
        <f t="shared" si="8"/>
        <v>45200.357000000004</v>
      </c>
      <c r="D88" s="9" t="str">
        <f t="shared" si="9"/>
        <v>vis</v>
      </c>
      <c r="E88" s="54">
        <f>VLOOKUP(C88,Active!C$21:E$968,3,FALSE)</f>
        <v>3203.9989910724444</v>
      </c>
      <c r="F88" s="12" t="s">
        <v>324</v>
      </c>
      <c r="G88" s="9" t="str">
        <f t="shared" si="10"/>
        <v>45200.357</v>
      </c>
      <c r="H88" s="46">
        <f t="shared" si="11"/>
        <v>3204</v>
      </c>
      <c r="I88" s="55" t="s">
        <v>786</v>
      </c>
      <c r="J88" s="56" t="s">
        <v>787</v>
      </c>
      <c r="K88" s="55">
        <v>3204</v>
      </c>
      <c r="L88" s="55" t="s">
        <v>373</v>
      </c>
      <c r="M88" s="56" t="s">
        <v>337</v>
      </c>
      <c r="N88" s="56"/>
      <c r="O88" s="57" t="s">
        <v>576</v>
      </c>
      <c r="P88" s="57" t="s">
        <v>788</v>
      </c>
    </row>
    <row r="89" spans="1:16" ht="12.75" customHeight="1" thickBot="1" x14ac:dyDescent="0.25">
      <c r="A89" s="46" t="str">
        <f t="shared" si="6"/>
        <v> BRNO 26 </v>
      </c>
      <c r="B89" s="12" t="str">
        <f t="shared" si="7"/>
        <v>I</v>
      </c>
      <c r="C89" s="46">
        <f t="shared" si="8"/>
        <v>45200.36</v>
      </c>
      <c r="D89" s="9" t="str">
        <f t="shared" si="9"/>
        <v>vis</v>
      </c>
      <c r="E89" s="54">
        <f>VLOOKUP(C89,Active!C$21:E$968,3,FALSE)</f>
        <v>3204.0003683852728</v>
      </c>
      <c r="F89" s="12" t="s">
        <v>324</v>
      </c>
      <c r="G89" s="9" t="str">
        <f t="shared" si="10"/>
        <v>45200.360</v>
      </c>
      <c r="H89" s="46">
        <f t="shared" si="11"/>
        <v>3204</v>
      </c>
      <c r="I89" s="55" t="s">
        <v>789</v>
      </c>
      <c r="J89" s="56" t="s">
        <v>790</v>
      </c>
      <c r="K89" s="55">
        <v>3204</v>
      </c>
      <c r="L89" s="55" t="s">
        <v>364</v>
      </c>
      <c r="M89" s="56" t="s">
        <v>326</v>
      </c>
      <c r="N89" s="56"/>
      <c r="O89" s="57" t="s">
        <v>791</v>
      </c>
      <c r="P89" s="57" t="s">
        <v>792</v>
      </c>
    </row>
    <row r="90" spans="1:16" ht="12.75" customHeight="1" thickBot="1" x14ac:dyDescent="0.25">
      <c r="A90" s="46" t="str">
        <f t="shared" si="6"/>
        <v> BBS 62 </v>
      </c>
      <c r="B90" s="12" t="str">
        <f t="shared" si="7"/>
        <v>I</v>
      </c>
      <c r="C90" s="46">
        <f t="shared" si="8"/>
        <v>45200.374000000003</v>
      </c>
      <c r="D90" s="9" t="str">
        <f t="shared" si="9"/>
        <v>vis</v>
      </c>
      <c r="E90" s="54">
        <f>VLOOKUP(C90,Active!C$21:E$968,3,FALSE)</f>
        <v>3204.0067958451455</v>
      </c>
      <c r="F90" s="12" t="s">
        <v>324</v>
      </c>
      <c r="G90" s="9" t="str">
        <f t="shared" si="10"/>
        <v>45200.374</v>
      </c>
      <c r="H90" s="46">
        <f t="shared" si="11"/>
        <v>3204</v>
      </c>
      <c r="I90" s="55" t="s">
        <v>793</v>
      </c>
      <c r="J90" s="56" t="s">
        <v>794</v>
      </c>
      <c r="K90" s="55">
        <v>3204</v>
      </c>
      <c r="L90" s="55" t="s">
        <v>428</v>
      </c>
      <c r="M90" s="56" t="s">
        <v>337</v>
      </c>
      <c r="N90" s="56"/>
      <c r="O90" s="57" t="s">
        <v>545</v>
      </c>
      <c r="P90" s="57" t="s">
        <v>788</v>
      </c>
    </row>
    <row r="91" spans="1:16" ht="12.75" customHeight="1" thickBot="1" x14ac:dyDescent="0.25">
      <c r="A91" s="46" t="str">
        <f t="shared" si="6"/>
        <v> AOEB 2 </v>
      </c>
      <c r="B91" s="12" t="str">
        <f t="shared" si="7"/>
        <v>I</v>
      </c>
      <c r="C91" s="46">
        <f t="shared" si="8"/>
        <v>45522.724999999999</v>
      </c>
      <c r="D91" s="9" t="str">
        <f t="shared" si="9"/>
        <v>vis</v>
      </c>
      <c r="E91" s="54">
        <f>VLOOKUP(C91,Active!C$21:E$968,3,FALSE)</f>
        <v>3351.9995184914351</v>
      </c>
      <c r="F91" s="12" t="s">
        <v>324</v>
      </c>
      <c r="G91" s="9" t="str">
        <f t="shared" si="10"/>
        <v>45522.725</v>
      </c>
      <c r="H91" s="46">
        <f t="shared" si="11"/>
        <v>3352</v>
      </c>
      <c r="I91" s="55" t="s">
        <v>795</v>
      </c>
      <c r="J91" s="56" t="s">
        <v>796</v>
      </c>
      <c r="K91" s="55">
        <v>3352</v>
      </c>
      <c r="L91" s="55" t="s">
        <v>361</v>
      </c>
      <c r="M91" s="56" t="s">
        <v>337</v>
      </c>
      <c r="N91" s="56"/>
      <c r="O91" s="57" t="s">
        <v>785</v>
      </c>
      <c r="P91" s="57" t="s">
        <v>695</v>
      </c>
    </row>
    <row r="92" spans="1:16" ht="12.75" customHeight="1" thickBot="1" x14ac:dyDescent="0.25">
      <c r="A92" s="46" t="str">
        <f t="shared" si="6"/>
        <v> BRNO 26 </v>
      </c>
      <c r="B92" s="12" t="str">
        <f t="shared" si="7"/>
        <v>I</v>
      </c>
      <c r="C92" s="46">
        <f t="shared" si="8"/>
        <v>45568.447999999997</v>
      </c>
      <c r="D92" s="9" t="str">
        <f t="shared" si="9"/>
        <v>vis</v>
      </c>
      <c r="E92" s="54">
        <f>VLOOKUP(C92,Active!C$21:E$968,3,FALSE)</f>
        <v>3372.9911433275802</v>
      </c>
      <c r="F92" s="12" t="s">
        <v>324</v>
      </c>
      <c r="G92" s="9" t="str">
        <f t="shared" si="10"/>
        <v>45568.448</v>
      </c>
      <c r="H92" s="46">
        <f t="shared" si="11"/>
        <v>3373</v>
      </c>
      <c r="I92" s="55" t="s">
        <v>797</v>
      </c>
      <c r="J92" s="56" t="s">
        <v>798</v>
      </c>
      <c r="K92" s="55">
        <v>3373</v>
      </c>
      <c r="L92" s="55" t="s">
        <v>613</v>
      </c>
      <c r="M92" s="56" t="s">
        <v>337</v>
      </c>
      <c r="N92" s="56"/>
      <c r="O92" s="57" t="s">
        <v>799</v>
      </c>
      <c r="P92" s="57" t="s">
        <v>792</v>
      </c>
    </row>
    <row r="93" spans="1:16" ht="12.75" customHeight="1" thickBot="1" x14ac:dyDescent="0.25">
      <c r="A93" s="46" t="str">
        <f t="shared" si="6"/>
        <v>IBVS 2545 </v>
      </c>
      <c r="B93" s="12" t="str">
        <f t="shared" si="7"/>
        <v>I</v>
      </c>
      <c r="C93" s="46">
        <f t="shared" si="8"/>
        <v>45572.821799999998</v>
      </c>
      <c r="D93" s="9" t="str">
        <f t="shared" si="9"/>
        <v>vis</v>
      </c>
      <c r="E93" s="54">
        <f>VLOOKUP(C93,Active!C$21:E$968,3,FALSE)</f>
        <v>3374.9991736123025</v>
      </c>
      <c r="F93" s="12" t="s">
        <v>324</v>
      </c>
      <c r="G93" s="9" t="str">
        <f t="shared" si="10"/>
        <v>45572.8218</v>
      </c>
      <c r="H93" s="46">
        <f t="shared" si="11"/>
        <v>3375</v>
      </c>
      <c r="I93" s="55" t="s">
        <v>800</v>
      </c>
      <c r="J93" s="56" t="s">
        <v>801</v>
      </c>
      <c r="K93" s="55">
        <v>3375</v>
      </c>
      <c r="L93" s="55" t="s">
        <v>802</v>
      </c>
      <c r="M93" s="56" t="s">
        <v>439</v>
      </c>
      <c r="N93" s="56" t="s">
        <v>440</v>
      </c>
      <c r="O93" s="57" t="s">
        <v>803</v>
      </c>
      <c r="P93" s="58" t="s">
        <v>745</v>
      </c>
    </row>
    <row r="94" spans="1:16" ht="12.75" customHeight="1" thickBot="1" x14ac:dyDescent="0.25">
      <c r="A94" s="46" t="str">
        <f t="shared" si="6"/>
        <v> AOEB 2 </v>
      </c>
      <c r="B94" s="12" t="str">
        <f t="shared" si="7"/>
        <v>I</v>
      </c>
      <c r="C94" s="46">
        <f t="shared" si="8"/>
        <v>45853.805999999997</v>
      </c>
      <c r="D94" s="9" t="str">
        <f t="shared" si="9"/>
        <v>vis</v>
      </c>
      <c r="E94" s="54">
        <f>VLOOKUP(C94,Active!C$21:E$968,3,FALSE)</f>
        <v>3504.0002214719025</v>
      </c>
      <c r="F94" s="12" t="s">
        <v>324</v>
      </c>
      <c r="G94" s="9" t="str">
        <f t="shared" si="10"/>
        <v>45853.806</v>
      </c>
      <c r="H94" s="46">
        <f t="shared" si="11"/>
        <v>3504</v>
      </c>
      <c r="I94" s="55" t="s">
        <v>804</v>
      </c>
      <c r="J94" s="56" t="s">
        <v>805</v>
      </c>
      <c r="K94" s="55">
        <v>3504</v>
      </c>
      <c r="L94" s="55" t="s">
        <v>424</v>
      </c>
      <c r="M94" s="56" t="s">
        <v>337</v>
      </c>
      <c r="N94" s="56"/>
      <c r="O94" s="57" t="s">
        <v>785</v>
      </c>
      <c r="P94" s="57" t="s">
        <v>695</v>
      </c>
    </row>
    <row r="95" spans="1:16" ht="12.75" customHeight="1" thickBot="1" x14ac:dyDescent="0.25">
      <c r="A95" s="46" t="str">
        <f t="shared" si="6"/>
        <v> AOEB 2 </v>
      </c>
      <c r="B95" s="12" t="str">
        <f t="shared" si="7"/>
        <v>I</v>
      </c>
      <c r="C95" s="46">
        <f t="shared" si="8"/>
        <v>45888.661</v>
      </c>
      <c r="D95" s="9" t="str">
        <f t="shared" si="9"/>
        <v>vis</v>
      </c>
      <c r="E95" s="54">
        <f>VLOOKUP(C95,Active!C$21:E$968,3,FALSE)</f>
        <v>3520.002301030635</v>
      </c>
      <c r="F95" s="12" t="s">
        <v>324</v>
      </c>
      <c r="G95" s="9" t="str">
        <f t="shared" si="10"/>
        <v>45888.661</v>
      </c>
      <c r="H95" s="46">
        <f t="shared" si="11"/>
        <v>3520</v>
      </c>
      <c r="I95" s="55" t="s">
        <v>806</v>
      </c>
      <c r="J95" s="56" t="s">
        <v>807</v>
      </c>
      <c r="K95" s="55">
        <v>3520</v>
      </c>
      <c r="L95" s="55" t="s">
        <v>367</v>
      </c>
      <c r="M95" s="56" t="s">
        <v>337</v>
      </c>
      <c r="N95" s="56"/>
      <c r="O95" s="57" t="s">
        <v>691</v>
      </c>
      <c r="P95" s="57" t="s">
        <v>695</v>
      </c>
    </row>
    <row r="96" spans="1:16" ht="12.75" customHeight="1" thickBot="1" x14ac:dyDescent="0.25">
      <c r="A96" s="46" t="str">
        <f t="shared" si="6"/>
        <v> BRNO 27 </v>
      </c>
      <c r="B96" s="12" t="str">
        <f t="shared" si="7"/>
        <v>I</v>
      </c>
      <c r="C96" s="46">
        <f t="shared" si="8"/>
        <v>46265.464</v>
      </c>
      <c r="D96" s="9" t="str">
        <f t="shared" si="9"/>
        <v>vis</v>
      </c>
      <c r="E96" s="54">
        <f>VLOOKUP(C96,Active!C$21:E$968,3,FALSE)</f>
        <v>3692.9941697429722</v>
      </c>
      <c r="F96" s="12" t="s">
        <v>324</v>
      </c>
      <c r="G96" s="9" t="str">
        <f t="shared" si="10"/>
        <v>46265.464</v>
      </c>
      <c r="H96" s="46">
        <f t="shared" si="11"/>
        <v>3693</v>
      </c>
      <c r="I96" s="55" t="s">
        <v>808</v>
      </c>
      <c r="J96" s="56" t="s">
        <v>809</v>
      </c>
      <c r="K96" s="55">
        <v>3693</v>
      </c>
      <c r="L96" s="55" t="s">
        <v>575</v>
      </c>
      <c r="M96" s="56" t="s">
        <v>337</v>
      </c>
      <c r="N96" s="56"/>
      <c r="O96" s="57" t="s">
        <v>810</v>
      </c>
      <c r="P96" s="57" t="s">
        <v>811</v>
      </c>
    </row>
    <row r="97" spans="1:16" ht="12.75" customHeight="1" thickBot="1" x14ac:dyDescent="0.25">
      <c r="A97" s="46" t="str">
        <f t="shared" si="6"/>
        <v> BRNO 27 </v>
      </c>
      <c r="B97" s="12" t="str">
        <f t="shared" si="7"/>
        <v>I</v>
      </c>
      <c r="C97" s="46">
        <f t="shared" si="8"/>
        <v>46265.470999999998</v>
      </c>
      <c r="D97" s="9" t="str">
        <f t="shared" si="9"/>
        <v>vis</v>
      </c>
      <c r="E97" s="54">
        <f>VLOOKUP(C97,Active!C$21:E$968,3,FALSE)</f>
        <v>3692.9973834729071</v>
      </c>
      <c r="F97" s="12" t="s">
        <v>324</v>
      </c>
      <c r="G97" s="9" t="str">
        <f t="shared" si="10"/>
        <v>46265.471</v>
      </c>
      <c r="H97" s="46">
        <f t="shared" si="11"/>
        <v>3693</v>
      </c>
      <c r="I97" s="55" t="s">
        <v>812</v>
      </c>
      <c r="J97" s="56" t="s">
        <v>813</v>
      </c>
      <c r="K97" s="55">
        <v>3693</v>
      </c>
      <c r="L97" s="55" t="s">
        <v>390</v>
      </c>
      <c r="M97" s="56" t="s">
        <v>337</v>
      </c>
      <c r="N97" s="56"/>
      <c r="O97" s="57" t="s">
        <v>814</v>
      </c>
      <c r="P97" s="57" t="s">
        <v>811</v>
      </c>
    </row>
    <row r="98" spans="1:16" ht="12.75" customHeight="1" thickBot="1" x14ac:dyDescent="0.25">
      <c r="A98" s="46" t="str">
        <f t="shared" si="6"/>
        <v> BRNO 27 </v>
      </c>
      <c r="B98" s="12" t="str">
        <f t="shared" si="7"/>
        <v>I</v>
      </c>
      <c r="C98" s="46">
        <f t="shared" si="8"/>
        <v>46289.440000000002</v>
      </c>
      <c r="D98" s="9" t="str">
        <f t="shared" si="9"/>
        <v>vis</v>
      </c>
      <c r="E98" s="54">
        <f>VLOOKUP(C98,Active!C$21:E$968,3,FALSE)</f>
        <v>3704.0016538772479</v>
      </c>
      <c r="F98" s="12" t="s">
        <v>324</v>
      </c>
      <c r="G98" s="9" t="str">
        <f t="shared" si="10"/>
        <v>46289.440</v>
      </c>
      <c r="H98" s="46">
        <f t="shared" si="11"/>
        <v>3704</v>
      </c>
      <c r="I98" s="55" t="s">
        <v>815</v>
      </c>
      <c r="J98" s="56" t="s">
        <v>816</v>
      </c>
      <c r="K98" s="55">
        <v>3704</v>
      </c>
      <c r="L98" s="55" t="s">
        <v>349</v>
      </c>
      <c r="M98" s="56" t="s">
        <v>337</v>
      </c>
      <c r="N98" s="56"/>
      <c r="O98" s="57" t="s">
        <v>817</v>
      </c>
      <c r="P98" s="57" t="s">
        <v>811</v>
      </c>
    </row>
    <row r="99" spans="1:16" ht="12.75" customHeight="1" thickBot="1" x14ac:dyDescent="0.25">
      <c r="A99" s="46" t="str">
        <f t="shared" si="6"/>
        <v> AOEB 2 </v>
      </c>
      <c r="B99" s="12" t="str">
        <f t="shared" si="7"/>
        <v>I</v>
      </c>
      <c r="C99" s="46">
        <f t="shared" si="8"/>
        <v>46328.654999999999</v>
      </c>
      <c r="D99" s="9" t="str">
        <f t="shared" si="9"/>
        <v>vis</v>
      </c>
      <c r="E99" s="54">
        <f>VLOOKUP(C99,Active!C$21:E$968,3,FALSE)</f>
        <v>3722.005428081683</v>
      </c>
      <c r="F99" s="12" t="s">
        <v>324</v>
      </c>
      <c r="G99" s="9" t="str">
        <f t="shared" si="10"/>
        <v>46328.655</v>
      </c>
      <c r="H99" s="46">
        <f t="shared" si="11"/>
        <v>3722</v>
      </c>
      <c r="I99" s="55" t="s">
        <v>818</v>
      </c>
      <c r="J99" s="56" t="s">
        <v>819</v>
      </c>
      <c r="K99" s="55">
        <v>3722</v>
      </c>
      <c r="L99" s="55" t="s">
        <v>385</v>
      </c>
      <c r="M99" s="56" t="s">
        <v>337</v>
      </c>
      <c r="N99" s="56"/>
      <c r="O99" s="57" t="s">
        <v>681</v>
      </c>
      <c r="P99" s="57" t="s">
        <v>695</v>
      </c>
    </row>
    <row r="100" spans="1:16" ht="12.75" customHeight="1" thickBot="1" x14ac:dyDescent="0.25">
      <c r="A100" s="46" t="str">
        <f t="shared" si="6"/>
        <v> AOEB 2 </v>
      </c>
      <c r="B100" s="12" t="str">
        <f t="shared" si="7"/>
        <v>I</v>
      </c>
      <c r="C100" s="46">
        <f t="shared" si="8"/>
        <v>46330.822999999997</v>
      </c>
      <c r="D100" s="9" t="str">
        <f t="shared" si="9"/>
        <v>vis</v>
      </c>
      <c r="E100" s="54">
        <f>VLOOKUP(C100,Active!C$21:E$968,3,FALSE)</f>
        <v>3723.0007661532163</v>
      </c>
      <c r="F100" s="12" t="s">
        <v>324</v>
      </c>
      <c r="G100" s="9" t="str">
        <f t="shared" si="10"/>
        <v>46330.823</v>
      </c>
      <c r="H100" s="46">
        <f t="shared" si="11"/>
        <v>3723</v>
      </c>
      <c r="I100" s="55" t="s">
        <v>820</v>
      </c>
      <c r="J100" s="56" t="s">
        <v>821</v>
      </c>
      <c r="K100" s="55">
        <v>3723</v>
      </c>
      <c r="L100" s="55" t="s">
        <v>376</v>
      </c>
      <c r="M100" s="56" t="s">
        <v>337</v>
      </c>
      <c r="N100" s="56"/>
      <c r="O100" s="57" t="s">
        <v>751</v>
      </c>
      <c r="P100" s="57" t="s">
        <v>695</v>
      </c>
    </row>
    <row r="101" spans="1:16" ht="12.75" customHeight="1" thickBot="1" x14ac:dyDescent="0.25">
      <c r="A101" s="46" t="str">
        <f t="shared" si="6"/>
        <v>BAVM 43 </v>
      </c>
      <c r="B101" s="12" t="str">
        <f t="shared" si="7"/>
        <v>I</v>
      </c>
      <c r="C101" s="46">
        <f t="shared" si="8"/>
        <v>46337.357000000004</v>
      </c>
      <c r="D101" s="9" t="str">
        <f t="shared" si="9"/>
        <v>vis</v>
      </c>
      <c r="E101" s="54">
        <f>VLOOKUP(C101,Active!C$21:E$968,3,FALSE)</f>
        <v>3726.0005534961183</v>
      </c>
      <c r="F101" s="12" t="s">
        <v>324</v>
      </c>
      <c r="G101" s="9" t="str">
        <f t="shared" si="10"/>
        <v>46337.357</v>
      </c>
      <c r="H101" s="46">
        <f t="shared" si="11"/>
        <v>3726</v>
      </c>
      <c r="I101" s="55" t="s">
        <v>822</v>
      </c>
      <c r="J101" s="56" t="s">
        <v>823</v>
      </c>
      <c r="K101" s="55">
        <v>3726</v>
      </c>
      <c r="L101" s="55" t="s">
        <v>364</v>
      </c>
      <c r="M101" s="56" t="s">
        <v>337</v>
      </c>
      <c r="N101" s="56"/>
      <c r="O101" s="57" t="s">
        <v>824</v>
      </c>
      <c r="P101" s="58" t="s">
        <v>825</v>
      </c>
    </row>
    <row r="102" spans="1:16" ht="12.75" customHeight="1" thickBot="1" x14ac:dyDescent="0.25">
      <c r="A102" s="46" t="str">
        <f t="shared" si="6"/>
        <v>BAVM 43 </v>
      </c>
      <c r="B102" s="12" t="str">
        <f t="shared" si="7"/>
        <v>I</v>
      </c>
      <c r="C102" s="46">
        <f t="shared" si="8"/>
        <v>46570.41</v>
      </c>
      <c r="D102" s="9" t="str">
        <f t="shared" si="9"/>
        <v>vis</v>
      </c>
      <c r="E102" s="54">
        <f>VLOOKUP(C102,Active!C$21:E$968,3,FALSE)</f>
        <v>3832.9961824561224</v>
      </c>
      <c r="F102" s="12" t="s">
        <v>324</v>
      </c>
      <c r="G102" s="9" t="str">
        <f t="shared" si="10"/>
        <v>46570.410</v>
      </c>
      <c r="H102" s="46">
        <f t="shared" si="11"/>
        <v>3833</v>
      </c>
      <c r="I102" s="55" t="s">
        <v>826</v>
      </c>
      <c r="J102" s="56" t="s">
        <v>827</v>
      </c>
      <c r="K102" s="55">
        <v>3833</v>
      </c>
      <c r="L102" s="55" t="s">
        <v>468</v>
      </c>
      <c r="M102" s="56" t="s">
        <v>337</v>
      </c>
      <c r="N102" s="56"/>
      <c r="O102" s="57" t="s">
        <v>828</v>
      </c>
      <c r="P102" s="58" t="s">
        <v>825</v>
      </c>
    </row>
    <row r="103" spans="1:16" ht="12.75" customHeight="1" thickBot="1" x14ac:dyDescent="0.25">
      <c r="A103" s="46" t="str">
        <f t="shared" si="6"/>
        <v>BAVM 46 </v>
      </c>
      <c r="B103" s="12" t="str">
        <f t="shared" si="7"/>
        <v>I</v>
      </c>
      <c r="C103" s="46">
        <f t="shared" si="8"/>
        <v>46705.457000000002</v>
      </c>
      <c r="D103" s="9" t="str">
        <f t="shared" si="9"/>
        <v>vis</v>
      </c>
      <c r="E103" s="54">
        <f>VLOOKUP(C103,Active!C$21:E$968,3,FALSE)</f>
        <v>3894.9968376897455</v>
      </c>
      <c r="F103" s="12" t="s">
        <v>324</v>
      </c>
      <c r="G103" s="9" t="str">
        <f t="shared" si="10"/>
        <v>46705.457</v>
      </c>
      <c r="H103" s="46">
        <f t="shared" si="11"/>
        <v>3895</v>
      </c>
      <c r="I103" s="55" t="s">
        <v>829</v>
      </c>
      <c r="J103" s="56" t="s">
        <v>830</v>
      </c>
      <c r="K103" s="55">
        <v>3895</v>
      </c>
      <c r="L103" s="55" t="s">
        <v>354</v>
      </c>
      <c r="M103" s="56" t="s">
        <v>337</v>
      </c>
      <c r="N103" s="56"/>
      <c r="O103" s="57" t="s">
        <v>831</v>
      </c>
      <c r="P103" s="58" t="s">
        <v>832</v>
      </c>
    </row>
    <row r="104" spans="1:16" ht="12.75" customHeight="1" thickBot="1" x14ac:dyDescent="0.25">
      <c r="A104" s="46" t="str">
        <f t="shared" si="6"/>
        <v> AOEB 2 </v>
      </c>
      <c r="B104" s="12" t="str">
        <f t="shared" si="7"/>
        <v>I</v>
      </c>
      <c r="C104" s="46">
        <f t="shared" si="8"/>
        <v>46779.521000000001</v>
      </c>
      <c r="D104" s="9" t="str">
        <f t="shared" si="9"/>
        <v>vis</v>
      </c>
      <c r="E104" s="54">
        <f>VLOOKUP(C104,Active!C$21:E$968,3,FALSE)</f>
        <v>3928.9999368272529</v>
      </c>
      <c r="F104" s="12" t="s">
        <v>324</v>
      </c>
      <c r="G104" s="9" t="str">
        <f t="shared" si="10"/>
        <v>46779.521</v>
      </c>
      <c r="H104" s="46">
        <f t="shared" si="11"/>
        <v>3929</v>
      </c>
      <c r="I104" s="55" t="s">
        <v>833</v>
      </c>
      <c r="J104" s="56" t="s">
        <v>834</v>
      </c>
      <c r="K104" s="55">
        <v>3929</v>
      </c>
      <c r="L104" s="55" t="s">
        <v>678</v>
      </c>
      <c r="M104" s="56" t="s">
        <v>337</v>
      </c>
      <c r="N104" s="56"/>
      <c r="O104" s="57" t="s">
        <v>691</v>
      </c>
      <c r="P104" s="57" t="s">
        <v>695</v>
      </c>
    </row>
    <row r="105" spans="1:16" ht="12.75" customHeight="1" thickBot="1" x14ac:dyDescent="0.25">
      <c r="A105" s="46" t="str">
        <f t="shared" si="6"/>
        <v>IBVS 3355 </v>
      </c>
      <c r="B105" s="12" t="str">
        <f t="shared" si="7"/>
        <v>I</v>
      </c>
      <c r="C105" s="46">
        <f t="shared" si="8"/>
        <v>46925.455099999999</v>
      </c>
      <c r="D105" s="9" t="str">
        <f t="shared" si="9"/>
        <v>vis</v>
      </c>
      <c r="E105" s="54">
        <f>VLOOKUP(C105,Active!C$21:E$968,3,FALSE)</f>
        <v>3995.9989062299724</v>
      </c>
      <c r="F105" s="12" t="s">
        <v>324</v>
      </c>
      <c r="G105" s="9" t="str">
        <f t="shared" si="10"/>
        <v>46925.4551</v>
      </c>
      <c r="H105" s="46">
        <f t="shared" si="11"/>
        <v>3996</v>
      </c>
      <c r="I105" s="55" t="s">
        <v>835</v>
      </c>
      <c r="J105" s="56" t="s">
        <v>836</v>
      </c>
      <c r="K105" s="55">
        <v>3996</v>
      </c>
      <c r="L105" s="55" t="s">
        <v>837</v>
      </c>
      <c r="M105" s="56" t="s">
        <v>439</v>
      </c>
      <c r="N105" s="56" t="s">
        <v>440</v>
      </c>
      <c r="O105" s="57" t="s">
        <v>838</v>
      </c>
      <c r="P105" s="58" t="s">
        <v>839</v>
      </c>
    </row>
    <row r="106" spans="1:16" ht="12.75" customHeight="1" thickBot="1" x14ac:dyDescent="0.25">
      <c r="A106" s="46" t="str">
        <f t="shared" si="6"/>
        <v> BRNO 30 </v>
      </c>
      <c r="B106" s="12" t="str">
        <f t="shared" si="7"/>
        <v>I</v>
      </c>
      <c r="C106" s="46">
        <f t="shared" si="8"/>
        <v>46999.491999999998</v>
      </c>
      <c r="D106" s="9" t="str">
        <f t="shared" si="9"/>
        <v>vis</v>
      </c>
      <c r="E106" s="54">
        <f>VLOOKUP(C106,Active!C$21:E$968,3,FALSE)</f>
        <v>4029.9895636415858</v>
      </c>
      <c r="F106" s="12" t="s">
        <v>324</v>
      </c>
      <c r="G106" s="9" t="str">
        <f t="shared" si="10"/>
        <v>46999.492</v>
      </c>
      <c r="H106" s="46">
        <f t="shared" si="11"/>
        <v>4030</v>
      </c>
      <c r="I106" s="55" t="s">
        <v>840</v>
      </c>
      <c r="J106" s="56" t="s">
        <v>841</v>
      </c>
      <c r="K106" s="55">
        <v>4030</v>
      </c>
      <c r="L106" s="55" t="s">
        <v>663</v>
      </c>
      <c r="M106" s="56" t="s">
        <v>337</v>
      </c>
      <c r="N106" s="56"/>
      <c r="O106" s="57" t="s">
        <v>842</v>
      </c>
      <c r="P106" s="57" t="s">
        <v>843</v>
      </c>
    </row>
    <row r="107" spans="1:16" ht="12.75" customHeight="1" thickBot="1" x14ac:dyDescent="0.25">
      <c r="A107" s="46" t="str">
        <f t="shared" si="6"/>
        <v> BRNO 30 </v>
      </c>
      <c r="B107" s="12" t="str">
        <f t="shared" si="7"/>
        <v>I</v>
      </c>
      <c r="C107" s="46">
        <f t="shared" si="8"/>
        <v>46999.5</v>
      </c>
      <c r="D107" s="9" t="str">
        <f t="shared" si="9"/>
        <v>vis</v>
      </c>
      <c r="E107" s="54">
        <f>VLOOKUP(C107,Active!C$21:E$968,3,FALSE)</f>
        <v>4029.9932364757992</v>
      </c>
      <c r="F107" s="12" t="s">
        <v>324</v>
      </c>
      <c r="G107" s="9" t="str">
        <f t="shared" si="10"/>
        <v>46999.500</v>
      </c>
      <c r="H107" s="46">
        <f t="shared" si="11"/>
        <v>4030</v>
      </c>
      <c r="I107" s="55" t="s">
        <v>844</v>
      </c>
      <c r="J107" s="56" t="s">
        <v>845</v>
      </c>
      <c r="K107" s="55">
        <v>4030</v>
      </c>
      <c r="L107" s="55" t="s">
        <v>846</v>
      </c>
      <c r="M107" s="56" t="s">
        <v>337</v>
      </c>
      <c r="N107" s="56"/>
      <c r="O107" s="57" t="s">
        <v>847</v>
      </c>
      <c r="P107" s="57" t="s">
        <v>843</v>
      </c>
    </row>
    <row r="108" spans="1:16" ht="12.75" customHeight="1" thickBot="1" x14ac:dyDescent="0.25">
      <c r="A108" s="46" t="str">
        <f t="shared" si="6"/>
        <v> BRNO 30 </v>
      </c>
      <c r="B108" s="12" t="str">
        <f t="shared" si="7"/>
        <v>I</v>
      </c>
      <c r="C108" s="46">
        <f t="shared" si="8"/>
        <v>46999.5</v>
      </c>
      <c r="D108" s="9" t="str">
        <f t="shared" si="9"/>
        <v>vis</v>
      </c>
      <c r="E108" s="54">
        <f>VLOOKUP(C108,Active!C$21:E$968,3,FALSE)</f>
        <v>4029.9932364757992</v>
      </c>
      <c r="F108" s="12" t="s">
        <v>324</v>
      </c>
      <c r="G108" s="9" t="str">
        <f t="shared" si="10"/>
        <v>46999.500</v>
      </c>
      <c r="H108" s="46">
        <f t="shared" si="11"/>
        <v>4030</v>
      </c>
      <c r="I108" s="55" t="s">
        <v>844</v>
      </c>
      <c r="J108" s="56" t="s">
        <v>845</v>
      </c>
      <c r="K108" s="55">
        <v>4030</v>
      </c>
      <c r="L108" s="55" t="s">
        <v>846</v>
      </c>
      <c r="M108" s="56" t="s">
        <v>337</v>
      </c>
      <c r="N108" s="56"/>
      <c r="O108" s="57" t="s">
        <v>848</v>
      </c>
      <c r="P108" s="57" t="s">
        <v>843</v>
      </c>
    </row>
    <row r="109" spans="1:16" ht="12.75" customHeight="1" thickBot="1" x14ac:dyDescent="0.25">
      <c r="A109" s="46" t="str">
        <f t="shared" si="6"/>
        <v> BRNO 30 </v>
      </c>
      <c r="B109" s="12" t="str">
        <f t="shared" si="7"/>
        <v>I</v>
      </c>
      <c r="C109" s="46">
        <f t="shared" si="8"/>
        <v>46999.500999999997</v>
      </c>
      <c r="D109" s="9" t="str">
        <f t="shared" si="9"/>
        <v>vis</v>
      </c>
      <c r="E109" s="54">
        <f>VLOOKUP(C109,Active!C$21:E$968,3,FALSE)</f>
        <v>4029.993695580074</v>
      </c>
      <c r="F109" s="12" t="s">
        <v>324</v>
      </c>
      <c r="G109" s="9" t="str">
        <f t="shared" si="10"/>
        <v>46999.501</v>
      </c>
      <c r="H109" s="46">
        <f t="shared" si="11"/>
        <v>4030</v>
      </c>
      <c r="I109" s="55" t="s">
        <v>849</v>
      </c>
      <c r="J109" s="56" t="s">
        <v>850</v>
      </c>
      <c r="K109" s="55">
        <v>4030</v>
      </c>
      <c r="L109" s="55" t="s">
        <v>598</v>
      </c>
      <c r="M109" s="56" t="s">
        <v>337</v>
      </c>
      <c r="N109" s="56"/>
      <c r="O109" s="57" t="s">
        <v>851</v>
      </c>
      <c r="P109" s="57" t="s">
        <v>843</v>
      </c>
    </row>
    <row r="110" spans="1:16" ht="12.75" customHeight="1" thickBot="1" x14ac:dyDescent="0.25">
      <c r="A110" s="46" t="str">
        <f t="shared" si="6"/>
        <v> BRNO 30 </v>
      </c>
      <c r="B110" s="12" t="str">
        <f t="shared" si="7"/>
        <v>I</v>
      </c>
      <c r="C110" s="46">
        <f t="shared" si="8"/>
        <v>46999.508000000002</v>
      </c>
      <c r="D110" s="9" t="str">
        <f t="shared" si="9"/>
        <v>vis</v>
      </c>
      <c r="E110" s="54">
        <f>VLOOKUP(C110,Active!C$21:E$968,3,FALSE)</f>
        <v>4029.9969093100121</v>
      </c>
      <c r="F110" s="12" t="s">
        <v>324</v>
      </c>
      <c r="G110" s="9" t="str">
        <f t="shared" si="10"/>
        <v>46999.508</v>
      </c>
      <c r="H110" s="46">
        <f t="shared" si="11"/>
        <v>4030</v>
      </c>
      <c r="I110" s="55" t="s">
        <v>852</v>
      </c>
      <c r="J110" s="56" t="s">
        <v>853</v>
      </c>
      <c r="K110" s="55">
        <v>4030</v>
      </c>
      <c r="L110" s="55" t="s">
        <v>354</v>
      </c>
      <c r="M110" s="56" t="s">
        <v>337</v>
      </c>
      <c r="N110" s="56"/>
      <c r="O110" s="57" t="s">
        <v>854</v>
      </c>
      <c r="P110" s="57" t="s">
        <v>843</v>
      </c>
    </row>
    <row r="111" spans="1:16" ht="12.75" customHeight="1" thickBot="1" x14ac:dyDescent="0.25">
      <c r="A111" s="46" t="str">
        <f t="shared" si="6"/>
        <v> AOEB 2 </v>
      </c>
      <c r="B111" s="12" t="str">
        <f t="shared" si="7"/>
        <v>I</v>
      </c>
      <c r="C111" s="46">
        <f t="shared" si="8"/>
        <v>47001.690999999999</v>
      </c>
      <c r="D111" s="9" t="str">
        <f t="shared" si="9"/>
        <v>vis</v>
      </c>
      <c r="E111" s="54">
        <f>VLOOKUP(C111,Active!C$21:E$968,3,FALSE)</f>
        <v>4030.9991339456933</v>
      </c>
      <c r="F111" s="12" t="s">
        <v>324</v>
      </c>
      <c r="G111" s="9" t="str">
        <f t="shared" si="10"/>
        <v>47001.691</v>
      </c>
      <c r="H111" s="46">
        <f t="shared" si="11"/>
        <v>4031</v>
      </c>
      <c r="I111" s="55" t="s">
        <v>855</v>
      </c>
      <c r="J111" s="56" t="s">
        <v>856</v>
      </c>
      <c r="K111" s="55">
        <v>4031</v>
      </c>
      <c r="L111" s="55" t="s">
        <v>373</v>
      </c>
      <c r="M111" s="56" t="s">
        <v>337</v>
      </c>
      <c r="N111" s="56"/>
      <c r="O111" s="57" t="s">
        <v>681</v>
      </c>
      <c r="P111" s="57" t="s">
        <v>695</v>
      </c>
    </row>
    <row r="112" spans="1:16" ht="12.75" customHeight="1" thickBot="1" x14ac:dyDescent="0.25">
      <c r="A112" s="46" t="str">
        <f t="shared" si="6"/>
        <v> AOEB 2 </v>
      </c>
      <c r="B112" s="12" t="str">
        <f t="shared" si="7"/>
        <v>I</v>
      </c>
      <c r="C112" s="46">
        <f t="shared" si="8"/>
        <v>47049.627999999997</v>
      </c>
      <c r="D112" s="9" t="str">
        <f t="shared" si="9"/>
        <v>vis</v>
      </c>
      <c r="E112" s="54">
        <f>VLOOKUP(C112,Active!C$21:E$968,3,FALSE)</f>
        <v>4053.0072156500933</v>
      </c>
      <c r="F112" s="12" t="s">
        <v>324</v>
      </c>
      <c r="G112" s="9" t="str">
        <f t="shared" si="10"/>
        <v>47049.628</v>
      </c>
      <c r="H112" s="46">
        <f t="shared" si="11"/>
        <v>4053</v>
      </c>
      <c r="I112" s="55" t="s">
        <v>857</v>
      </c>
      <c r="J112" s="56" t="s">
        <v>858</v>
      </c>
      <c r="K112" s="55">
        <v>4053</v>
      </c>
      <c r="L112" s="55" t="s">
        <v>489</v>
      </c>
      <c r="M112" s="56" t="s">
        <v>337</v>
      </c>
      <c r="N112" s="56"/>
      <c r="O112" s="57" t="s">
        <v>859</v>
      </c>
      <c r="P112" s="57" t="s">
        <v>695</v>
      </c>
    </row>
    <row r="113" spans="1:16" ht="12.75" customHeight="1" thickBot="1" x14ac:dyDescent="0.25">
      <c r="A113" s="46" t="str">
        <f t="shared" si="6"/>
        <v> AOEB 2 </v>
      </c>
      <c r="B113" s="12" t="str">
        <f t="shared" si="7"/>
        <v>I</v>
      </c>
      <c r="C113" s="46">
        <f t="shared" si="8"/>
        <v>47062.680999999997</v>
      </c>
      <c r="D113" s="9" t="str">
        <f t="shared" si="9"/>
        <v>vis</v>
      </c>
      <c r="E113" s="54">
        <f>VLOOKUP(C113,Active!C$21:E$968,3,FALSE)</f>
        <v>4058.9999037717434</v>
      </c>
      <c r="F113" s="12" t="s">
        <v>324</v>
      </c>
      <c r="G113" s="9" t="str">
        <f t="shared" si="10"/>
        <v>47062.681</v>
      </c>
      <c r="H113" s="46">
        <f t="shared" si="11"/>
        <v>4059</v>
      </c>
      <c r="I113" s="55" t="s">
        <v>860</v>
      </c>
      <c r="J113" s="56" t="s">
        <v>861</v>
      </c>
      <c r="K113" s="55">
        <v>4059</v>
      </c>
      <c r="L113" s="55" t="s">
        <v>678</v>
      </c>
      <c r="M113" s="56" t="s">
        <v>337</v>
      </c>
      <c r="N113" s="56"/>
      <c r="O113" s="57" t="s">
        <v>691</v>
      </c>
      <c r="P113" s="57" t="s">
        <v>695</v>
      </c>
    </row>
    <row r="114" spans="1:16" ht="12.75" customHeight="1" thickBot="1" x14ac:dyDescent="0.25">
      <c r="A114" s="46" t="str">
        <f t="shared" si="6"/>
        <v>BAVM 50 </v>
      </c>
      <c r="B114" s="12" t="str">
        <f t="shared" si="7"/>
        <v>I</v>
      </c>
      <c r="C114" s="46">
        <f t="shared" si="8"/>
        <v>47071.387999999999</v>
      </c>
      <c r="D114" s="9" t="str">
        <f t="shared" si="9"/>
        <v>vis</v>
      </c>
      <c r="E114" s="54">
        <f>VLOOKUP(C114,Active!C$21:E$968,3,FALSE)</f>
        <v>4062.9973247075604</v>
      </c>
      <c r="F114" s="12" t="s">
        <v>324</v>
      </c>
      <c r="G114" s="9" t="str">
        <f t="shared" si="10"/>
        <v>47071.388</v>
      </c>
      <c r="H114" s="46">
        <f t="shared" si="11"/>
        <v>4063</v>
      </c>
      <c r="I114" s="55" t="s">
        <v>862</v>
      </c>
      <c r="J114" s="56" t="s">
        <v>863</v>
      </c>
      <c r="K114" s="55">
        <v>4063</v>
      </c>
      <c r="L114" s="55" t="s">
        <v>390</v>
      </c>
      <c r="M114" s="56" t="s">
        <v>337</v>
      </c>
      <c r="N114" s="56"/>
      <c r="O114" s="57" t="s">
        <v>864</v>
      </c>
      <c r="P114" s="58" t="s">
        <v>865</v>
      </c>
    </row>
    <row r="115" spans="1:16" ht="12.75" customHeight="1" thickBot="1" x14ac:dyDescent="0.25">
      <c r="A115" s="46" t="str">
        <f t="shared" si="6"/>
        <v>BAVM 50 </v>
      </c>
      <c r="B115" s="12" t="str">
        <f t="shared" si="7"/>
        <v>I</v>
      </c>
      <c r="C115" s="46">
        <f t="shared" si="8"/>
        <v>47071.391000000003</v>
      </c>
      <c r="D115" s="9" t="str">
        <f t="shared" si="9"/>
        <v>vis</v>
      </c>
      <c r="E115" s="54">
        <f>VLOOKUP(C115,Active!C$21:E$968,3,FALSE)</f>
        <v>4062.9987020203921</v>
      </c>
      <c r="F115" s="12" t="s">
        <v>324</v>
      </c>
      <c r="G115" s="9" t="str">
        <f t="shared" si="10"/>
        <v>47071.391</v>
      </c>
      <c r="H115" s="46">
        <f t="shared" si="11"/>
        <v>4063</v>
      </c>
      <c r="I115" s="55" t="s">
        <v>866</v>
      </c>
      <c r="J115" s="56" t="s">
        <v>867</v>
      </c>
      <c r="K115" s="55">
        <v>4063</v>
      </c>
      <c r="L115" s="55" t="s">
        <v>325</v>
      </c>
      <c r="M115" s="56" t="s">
        <v>337</v>
      </c>
      <c r="N115" s="56"/>
      <c r="O115" s="57" t="s">
        <v>868</v>
      </c>
      <c r="P115" s="58" t="s">
        <v>865</v>
      </c>
    </row>
    <row r="116" spans="1:16" ht="12.75" customHeight="1" thickBot="1" x14ac:dyDescent="0.25">
      <c r="A116" s="46" t="str">
        <f t="shared" si="6"/>
        <v> BRNO 30 </v>
      </c>
      <c r="B116" s="12" t="str">
        <f t="shared" si="7"/>
        <v>I</v>
      </c>
      <c r="C116" s="46">
        <f t="shared" si="8"/>
        <v>47232.571000000004</v>
      </c>
      <c r="D116" s="9" t="str">
        <f t="shared" si="9"/>
        <v>vis</v>
      </c>
      <c r="E116" s="54">
        <f>VLOOKUP(C116,Active!C$21:E$968,3,FALSE)</f>
        <v>4136.9971293127819</v>
      </c>
      <c r="F116" s="12" t="s">
        <v>324</v>
      </c>
      <c r="G116" s="9" t="str">
        <f t="shared" si="10"/>
        <v>47232.571</v>
      </c>
      <c r="H116" s="46">
        <f t="shared" si="11"/>
        <v>4137</v>
      </c>
      <c r="I116" s="55" t="s">
        <v>869</v>
      </c>
      <c r="J116" s="56" t="s">
        <v>870</v>
      </c>
      <c r="K116" s="55">
        <v>4137</v>
      </c>
      <c r="L116" s="55" t="s">
        <v>390</v>
      </c>
      <c r="M116" s="56" t="s">
        <v>337</v>
      </c>
      <c r="N116" s="56"/>
      <c r="O116" s="57" t="s">
        <v>871</v>
      </c>
      <c r="P116" s="57" t="s">
        <v>843</v>
      </c>
    </row>
    <row r="117" spans="1:16" ht="12.75" customHeight="1" thickBot="1" x14ac:dyDescent="0.25">
      <c r="A117" s="46" t="str">
        <f t="shared" si="6"/>
        <v>BAVM 52 </v>
      </c>
      <c r="B117" s="12" t="str">
        <f t="shared" si="7"/>
        <v>I</v>
      </c>
      <c r="C117" s="46">
        <f t="shared" si="8"/>
        <v>47304.432999999997</v>
      </c>
      <c r="D117" s="9" t="str">
        <f t="shared" si="9"/>
        <v>vis</v>
      </c>
      <c r="E117" s="54">
        <f>VLOOKUP(C117,Active!C$21:E$968,3,FALSE)</f>
        <v>4169.9892808333516</v>
      </c>
      <c r="F117" s="12" t="s">
        <v>324</v>
      </c>
      <c r="G117" s="9" t="str">
        <f t="shared" si="10"/>
        <v>47304.433</v>
      </c>
      <c r="H117" s="46">
        <f t="shared" si="11"/>
        <v>4170</v>
      </c>
      <c r="I117" s="55" t="s">
        <v>872</v>
      </c>
      <c r="J117" s="56" t="s">
        <v>873</v>
      </c>
      <c r="K117" s="55">
        <v>4170</v>
      </c>
      <c r="L117" s="55" t="s">
        <v>663</v>
      </c>
      <c r="M117" s="56" t="s">
        <v>337</v>
      </c>
      <c r="N117" s="56"/>
      <c r="O117" s="57" t="s">
        <v>874</v>
      </c>
      <c r="P117" s="58" t="s">
        <v>875</v>
      </c>
    </row>
    <row r="118" spans="1:16" ht="12.75" customHeight="1" thickBot="1" x14ac:dyDescent="0.25">
      <c r="A118" s="46" t="str">
        <f t="shared" si="6"/>
        <v> BBS 89 </v>
      </c>
      <c r="B118" s="12" t="str">
        <f t="shared" si="7"/>
        <v>I</v>
      </c>
      <c r="C118" s="46">
        <f t="shared" si="8"/>
        <v>47304.453000000001</v>
      </c>
      <c r="D118" s="9" t="str">
        <f t="shared" si="9"/>
        <v>vis</v>
      </c>
      <c r="E118" s="54">
        <f>VLOOKUP(C118,Active!C$21:E$968,3,FALSE)</f>
        <v>4169.9984629188839</v>
      </c>
      <c r="F118" s="12" t="s">
        <v>324</v>
      </c>
      <c r="G118" s="9" t="str">
        <f t="shared" si="10"/>
        <v>47304.453</v>
      </c>
      <c r="H118" s="46">
        <f t="shared" si="11"/>
        <v>4170</v>
      </c>
      <c r="I118" s="55" t="s">
        <v>876</v>
      </c>
      <c r="J118" s="56" t="s">
        <v>877</v>
      </c>
      <c r="K118" s="55">
        <v>4170</v>
      </c>
      <c r="L118" s="55" t="s">
        <v>325</v>
      </c>
      <c r="M118" s="56" t="s">
        <v>337</v>
      </c>
      <c r="N118" s="56"/>
      <c r="O118" s="57" t="s">
        <v>878</v>
      </c>
      <c r="P118" s="57" t="s">
        <v>879</v>
      </c>
    </row>
    <row r="119" spans="1:16" ht="12.75" customHeight="1" thickBot="1" x14ac:dyDescent="0.25">
      <c r="A119" s="46" t="str">
        <f t="shared" si="6"/>
        <v> BBS 91 </v>
      </c>
      <c r="B119" s="12" t="str">
        <f t="shared" si="7"/>
        <v>I</v>
      </c>
      <c r="C119" s="46">
        <f t="shared" si="8"/>
        <v>47354.555999999997</v>
      </c>
      <c r="D119" s="9" t="str">
        <f t="shared" si="9"/>
        <v>vis</v>
      </c>
      <c r="E119" s="54">
        <f>VLOOKUP(C119,Active!C$21:E$968,3,FALSE)</f>
        <v>4193.0009644862639</v>
      </c>
      <c r="F119" s="12" t="s">
        <v>324</v>
      </c>
      <c r="G119" s="9" t="str">
        <f t="shared" si="10"/>
        <v>47354.556</v>
      </c>
      <c r="H119" s="46">
        <f t="shared" si="11"/>
        <v>4193</v>
      </c>
      <c r="I119" s="55" t="s">
        <v>880</v>
      </c>
      <c r="J119" s="56" t="s">
        <v>881</v>
      </c>
      <c r="K119" s="55">
        <v>4193</v>
      </c>
      <c r="L119" s="55" t="s">
        <v>376</v>
      </c>
      <c r="M119" s="56" t="s">
        <v>337</v>
      </c>
      <c r="N119" s="56"/>
      <c r="O119" s="57" t="s">
        <v>878</v>
      </c>
      <c r="P119" s="57" t="s">
        <v>882</v>
      </c>
    </row>
    <row r="120" spans="1:16" ht="12.75" customHeight="1" thickBot="1" x14ac:dyDescent="0.25">
      <c r="A120" s="46" t="str">
        <f t="shared" si="6"/>
        <v> BBS 89 </v>
      </c>
      <c r="B120" s="12" t="str">
        <f t="shared" si="7"/>
        <v>I</v>
      </c>
      <c r="C120" s="46">
        <f t="shared" si="8"/>
        <v>47365.428999999996</v>
      </c>
      <c r="D120" s="9" t="str">
        <f t="shared" si="9"/>
        <v>vis</v>
      </c>
      <c r="E120" s="54">
        <f>VLOOKUP(C120,Active!C$21:E$968,3,FALSE)</f>
        <v>4197.992805285061</v>
      </c>
      <c r="F120" s="12" t="s">
        <v>324</v>
      </c>
      <c r="G120" s="9" t="str">
        <f t="shared" si="10"/>
        <v>47365.429</v>
      </c>
      <c r="H120" s="46">
        <f t="shared" si="11"/>
        <v>4198</v>
      </c>
      <c r="I120" s="55" t="s">
        <v>883</v>
      </c>
      <c r="J120" s="56" t="s">
        <v>884</v>
      </c>
      <c r="K120" s="55">
        <v>4198</v>
      </c>
      <c r="L120" s="55" t="s">
        <v>885</v>
      </c>
      <c r="M120" s="56" t="s">
        <v>337</v>
      </c>
      <c r="N120" s="56"/>
      <c r="O120" s="57" t="s">
        <v>545</v>
      </c>
      <c r="P120" s="57" t="s">
        <v>879</v>
      </c>
    </row>
    <row r="121" spans="1:16" ht="12.75" customHeight="1" thickBot="1" x14ac:dyDescent="0.25">
      <c r="A121" s="46" t="str">
        <f t="shared" si="6"/>
        <v> AOEB 2 </v>
      </c>
      <c r="B121" s="12" t="str">
        <f t="shared" si="7"/>
        <v>I</v>
      </c>
      <c r="C121" s="46">
        <f t="shared" si="8"/>
        <v>47393.762000000002</v>
      </c>
      <c r="D121" s="9" t="str">
        <f t="shared" si="9"/>
        <v>vis</v>
      </c>
      <c r="E121" s="54">
        <f>VLOOKUP(C121,Active!C$21:E$968,3,FALSE)</f>
        <v>4211.0006067522145</v>
      </c>
      <c r="F121" s="12" t="s">
        <v>324</v>
      </c>
      <c r="G121" s="9" t="str">
        <f t="shared" si="10"/>
        <v>47393.762</v>
      </c>
      <c r="H121" s="46">
        <f t="shared" si="11"/>
        <v>4211</v>
      </c>
      <c r="I121" s="55" t="s">
        <v>886</v>
      </c>
      <c r="J121" s="56" t="s">
        <v>887</v>
      </c>
      <c r="K121" s="55">
        <v>4211</v>
      </c>
      <c r="L121" s="55" t="s">
        <v>364</v>
      </c>
      <c r="M121" s="56" t="s">
        <v>337</v>
      </c>
      <c r="N121" s="56"/>
      <c r="O121" s="57" t="s">
        <v>751</v>
      </c>
      <c r="P121" s="57" t="s">
        <v>695</v>
      </c>
    </row>
    <row r="122" spans="1:16" ht="13.5" thickBot="1" x14ac:dyDescent="0.25">
      <c r="A122" s="46" t="str">
        <f t="shared" si="6"/>
        <v> BBS 92 </v>
      </c>
      <c r="B122" s="12" t="str">
        <f t="shared" si="7"/>
        <v>I</v>
      </c>
      <c r="C122" s="46">
        <f t="shared" si="8"/>
        <v>47659.497000000003</v>
      </c>
      <c r="D122" s="9" t="str">
        <f t="shared" si="9"/>
        <v>vis</v>
      </c>
      <c r="E122" s="54">
        <f>VLOOKUP(C122,Active!C$21:E$968,3,FALSE)</f>
        <v>4333.0006816780324</v>
      </c>
      <c r="F122" s="12" t="s">
        <v>324</v>
      </c>
      <c r="G122" s="9" t="str">
        <f t="shared" si="10"/>
        <v>47659.497</v>
      </c>
      <c r="H122" s="46">
        <f t="shared" si="11"/>
        <v>4333</v>
      </c>
      <c r="I122" s="55" t="s">
        <v>888</v>
      </c>
      <c r="J122" s="56" t="s">
        <v>889</v>
      </c>
      <c r="K122" s="55">
        <v>4333</v>
      </c>
      <c r="L122" s="55" t="s">
        <v>364</v>
      </c>
      <c r="M122" s="56" t="s">
        <v>337</v>
      </c>
      <c r="N122" s="56"/>
      <c r="O122" s="57" t="s">
        <v>890</v>
      </c>
      <c r="P122" s="57" t="s">
        <v>891</v>
      </c>
    </row>
    <row r="123" spans="1:16" ht="13.5" thickBot="1" x14ac:dyDescent="0.25">
      <c r="A123" s="46" t="str">
        <f t="shared" si="6"/>
        <v> BBS 93 </v>
      </c>
      <c r="B123" s="12" t="str">
        <f t="shared" si="7"/>
        <v>I</v>
      </c>
      <c r="C123" s="46">
        <f t="shared" si="8"/>
        <v>47696.517999999996</v>
      </c>
      <c r="D123" s="9" t="str">
        <f t="shared" si="9"/>
        <v>vis</v>
      </c>
      <c r="E123" s="54">
        <f>VLOOKUP(C123,Active!C$21:E$968,3,FALSE)</f>
        <v>4349.9971810997413</v>
      </c>
      <c r="F123" s="12" t="s">
        <v>324</v>
      </c>
      <c r="G123" s="9" t="str">
        <f t="shared" si="10"/>
        <v>47696.518</v>
      </c>
      <c r="H123" s="46">
        <f t="shared" si="11"/>
        <v>4350</v>
      </c>
      <c r="I123" s="55" t="s">
        <v>892</v>
      </c>
      <c r="J123" s="56" t="s">
        <v>893</v>
      </c>
      <c r="K123" s="55">
        <v>4350</v>
      </c>
      <c r="L123" s="55" t="s">
        <v>390</v>
      </c>
      <c r="M123" s="56" t="s">
        <v>337</v>
      </c>
      <c r="N123" s="56"/>
      <c r="O123" s="57" t="s">
        <v>890</v>
      </c>
      <c r="P123" s="57" t="s">
        <v>894</v>
      </c>
    </row>
    <row r="124" spans="1:16" ht="13.5" thickBot="1" x14ac:dyDescent="0.25">
      <c r="A124" s="46" t="str">
        <f t="shared" si="6"/>
        <v> BBS 93 </v>
      </c>
      <c r="B124" s="12" t="str">
        <f t="shared" si="7"/>
        <v>I</v>
      </c>
      <c r="C124" s="46">
        <f t="shared" si="8"/>
        <v>47720.49</v>
      </c>
      <c r="D124" s="9" t="str">
        <f t="shared" si="9"/>
        <v>vis</v>
      </c>
      <c r="E124" s="54">
        <f>VLOOKUP(C124,Active!C$21:E$968,3,FALSE)</f>
        <v>4361.0028288169106</v>
      </c>
      <c r="F124" s="12" t="s">
        <v>324</v>
      </c>
      <c r="G124" s="9" t="str">
        <f t="shared" si="10"/>
        <v>47720.490</v>
      </c>
      <c r="H124" s="46">
        <f t="shared" si="11"/>
        <v>4361</v>
      </c>
      <c r="I124" s="55" t="s">
        <v>895</v>
      </c>
      <c r="J124" s="56" t="s">
        <v>896</v>
      </c>
      <c r="K124" s="55">
        <v>4361</v>
      </c>
      <c r="L124" s="55" t="s">
        <v>592</v>
      </c>
      <c r="M124" s="56" t="s">
        <v>337</v>
      </c>
      <c r="N124" s="56"/>
      <c r="O124" s="57" t="s">
        <v>890</v>
      </c>
      <c r="P124" s="57" t="s">
        <v>894</v>
      </c>
    </row>
    <row r="125" spans="1:16" ht="13.5" thickBot="1" x14ac:dyDescent="0.25">
      <c r="A125" s="46" t="str">
        <f t="shared" si="6"/>
        <v> BBS 93 </v>
      </c>
      <c r="B125" s="12" t="str">
        <f t="shared" si="7"/>
        <v>I</v>
      </c>
      <c r="C125" s="46">
        <f t="shared" si="8"/>
        <v>47757.523999999998</v>
      </c>
      <c r="D125" s="9" t="str">
        <f t="shared" si="9"/>
        <v>vis</v>
      </c>
      <c r="E125" s="54">
        <f>VLOOKUP(C125,Active!C$21:E$968,3,FALSE)</f>
        <v>4378.0052965942177</v>
      </c>
      <c r="F125" s="12" t="s">
        <v>324</v>
      </c>
      <c r="G125" s="9" t="str">
        <f t="shared" si="10"/>
        <v>47757.524</v>
      </c>
      <c r="H125" s="46">
        <f t="shared" si="11"/>
        <v>4378</v>
      </c>
      <c r="I125" s="55" t="s">
        <v>897</v>
      </c>
      <c r="J125" s="56" t="s">
        <v>898</v>
      </c>
      <c r="K125" s="55">
        <v>4378</v>
      </c>
      <c r="L125" s="55" t="s">
        <v>385</v>
      </c>
      <c r="M125" s="56" t="s">
        <v>337</v>
      </c>
      <c r="N125" s="56"/>
      <c r="O125" s="57" t="s">
        <v>890</v>
      </c>
      <c r="P125" s="57" t="s">
        <v>894</v>
      </c>
    </row>
    <row r="126" spans="1:16" ht="13.5" thickBot="1" x14ac:dyDescent="0.25">
      <c r="A126" s="46" t="str">
        <f t="shared" si="6"/>
        <v> AOEB 2 </v>
      </c>
      <c r="B126" s="12" t="str">
        <f t="shared" si="7"/>
        <v>I</v>
      </c>
      <c r="C126" s="46">
        <f t="shared" si="8"/>
        <v>47772.760999999999</v>
      </c>
      <c r="D126" s="9" t="str">
        <f t="shared" si="9"/>
        <v>vis</v>
      </c>
      <c r="E126" s="54">
        <f>VLOOKUP(C126,Active!C$21:E$968,3,FALSE)</f>
        <v>4385.0006684558275</v>
      </c>
      <c r="F126" s="12" t="s">
        <v>324</v>
      </c>
      <c r="G126" s="9" t="str">
        <f t="shared" si="10"/>
        <v>47772.761</v>
      </c>
      <c r="H126" s="46">
        <f t="shared" si="11"/>
        <v>4385</v>
      </c>
      <c r="I126" s="55" t="s">
        <v>899</v>
      </c>
      <c r="J126" s="56" t="s">
        <v>900</v>
      </c>
      <c r="K126" s="55">
        <v>4385</v>
      </c>
      <c r="L126" s="55" t="s">
        <v>364</v>
      </c>
      <c r="M126" s="56" t="s">
        <v>337</v>
      </c>
      <c r="N126" s="56"/>
      <c r="O126" s="57" t="s">
        <v>691</v>
      </c>
      <c r="P126" s="57" t="s">
        <v>695</v>
      </c>
    </row>
    <row r="127" spans="1:16" ht="13.5" thickBot="1" x14ac:dyDescent="0.25">
      <c r="A127" s="46" t="str">
        <f t="shared" si="6"/>
        <v> AOEB 2 </v>
      </c>
      <c r="B127" s="12" t="str">
        <f t="shared" si="7"/>
        <v>I</v>
      </c>
      <c r="C127" s="46">
        <f t="shared" si="8"/>
        <v>48066.807000000001</v>
      </c>
      <c r="D127" s="9" t="str">
        <f t="shared" si="9"/>
        <v>vis</v>
      </c>
      <c r="E127" s="54">
        <f>VLOOKUP(C127,Active!C$21:E$968,3,FALSE)</f>
        <v>4519.9984445547125</v>
      </c>
      <c r="F127" s="12" t="s">
        <v>324</v>
      </c>
      <c r="G127" s="9" t="str">
        <f t="shared" si="10"/>
        <v>48066.807</v>
      </c>
      <c r="H127" s="46">
        <f t="shared" si="11"/>
        <v>4520</v>
      </c>
      <c r="I127" s="55" t="s">
        <v>901</v>
      </c>
      <c r="J127" s="56" t="s">
        <v>902</v>
      </c>
      <c r="K127" s="55">
        <v>4520</v>
      </c>
      <c r="L127" s="55" t="s">
        <v>325</v>
      </c>
      <c r="M127" s="56" t="s">
        <v>337</v>
      </c>
      <c r="N127" s="56"/>
      <c r="O127" s="57" t="s">
        <v>691</v>
      </c>
      <c r="P127" s="57" t="s">
        <v>695</v>
      </c>
    </row>
    <row r="128" spans="1:16" ht="13.5" thickBot="1" x14ac:dyDescent="0.25">
      <c r="A128" s="46" t="str">
        <f t="shared" si="6"/>
        <v> BRNO 31 </v>
      </c>
      <c r="B128" s="12" t="str">
        <f t="shared" si="7"/>
        <v>I</v>
      </c>
      <c r="C128" s="46">
        <f t="shared" si="8"/>
        <v>48417.493000000002</v>
      </c>
      <c r="D128" s="9" t="str">
        <f t="shared" si="9"/>
        <v>vis</v>
      </c>
      <c r="E128" s="54">
        <f>VLOOKUP(C128,Active!C$21:E$968,3,FALSE)</f>
        <v>4680.9998868767079</v>
      </c>
      <c r="F128" s="12" t="s">
        <v>324</v>
      </c>
      <c r="G128" s="9" t="str">
        <f t="shared" si="10"/>
        <v>48417.493</v>
      </c>
      <c r="H128" s="46">
        <f t="shared" si="11"/>
        <v>4681</v>
      </c>
      <c r="I128" s="55" t="s">
        <v>903</v>
      </c>
      <c r="J128" s="56" t="s">
        <v>904</v>
      </c>
      <c r="K128" s="55">
        <v>4681</v>
      </c>
      <c r="L128" s="55" t="s">
        <v>678</v>
      </c>
      <c r="M128" s="56" t="s">
        <v>337</v>
      </c>
      <c r="N128" s="56"/>
      <c r="O128" s="57" t="s">
        <v>905</v>
      </c>
      <c r="P128" s="57" t="s">
        <v>906</v>
      </c>
    </row>
    <row r="129" spans="1:16" ht="13.5" thickBot="1" x14ac:dyDescent="0.25">
      <c r="A129" s="46" t="str">
        <f t="shared" si="6"/>
        <v> AOEB 2 </v>
      </c>
      <c r="B129" s="12" t="str">
        <f t="shared" si="7"/>
        <v>I</v>
      </c>
      <c r="C129" s="46">
        <f t="shared" si="8"/>
        <v>48480.67</v>
      </c>
      <c r="D129" s="9" t="str">
        <f t="shared" si="9"/>
        <v>vis</v>
      </c>
      <c r="E129" s="54">
        <f>VLOOKUP(C129,Active!C$21:E$968,3,FALSE)</f>
        <v>4710.0047177555462</v>
      </c>
      <c r="F129" s="12" t="s">
        <v>324</v>
      </c>
      <c r="G129" s="9" t="str">
        <f t="shared" si="10"/>
        <v>48480.670</v>
      </c>
      <c r="H129" s="46">
        <f t="shared" si="11"/>
        <v>4710</v>
      </c>
      <c r="I129" s="55" t="s">
        <v>907</v>
      </c>
      <c r="J129" s="56" t="s">
        <v>908</v>
      </c>
      <c r="K129" s="55">
        <v>4710</v>
      </c>
      <c r="L129" s="55" t="s">
        <v>503</v>
      </c>
      <c r="M129" s="56" t="s">
        <v>337</v>
      </c>
      <c r="N129" s="56"/>
      <c r="O129" s="57" t="s">
        <v>691</v>
      </c>
      <c r="P129" s="57" t="s">
        <v>695</v>
      </c>
    </row>
    <row r="130" spans="1:16" ht="13.5" thickBot="1" x14ac:dyDescent="0.25">
      <c r="A130" s="46" t="str">
        <f t="shared" si="6"/>
        <v>BAVM 62 </v>
      </c>
      <c r="B130" s="12" t="str">
        <f t="shared" si="7"/>
        <v>I</v>
      </c>
      <c r="C130" s="46">
        <f t="shared" si="8"/>
        <v>48796.500999999997</v>
      </c>
      <c r="D130" s="9" t="str">
        <f t="shared" si="9"/>
        <v>vis</v>
      </c>
      <c r="E130" s="54">
        <f>VLOOKUP(C130,Active!C$21:E$968,3,FALSE)</f>
        <v>4855.0040805188091</v>
      </c>
      <c r="F130" s="12" t="s">
        <v>324</v>
      </c>
      <c r="G130" s="9" t="str">
        <f t="shared" si="10"/>
        <v>48796.501</v>
      </c>
      <c r="H130" s="46">
        <f t="shared" si="11"/>
        <v>4855</v>
      </c>
      <c r="I130" s="55" t="s">
        <v>909</v>
      </c>
      <c r="J130" s="56" t="s">
        <v>910</v>
      </c>
      <c r="K130" s="55">
        <v>4855</v>
      </c>
      <c r="L130" s="55" t="s">
        <v>382</v>
      </c>
      <c r="M130" s="56" t="s">
        <v>337</v>
      </c>
      <c r="N130" s="56"/>
      <c r="O130" s="57" t="s">
        <v>911</v>
      </c>
      <c r="P130" s="58" t="s">
        <v>912</v>
      </c>
    </row>
    <row r="131" spans="1:16" ht="13.5" thickBot="1" x14ac:dyDescent="0.25">
      <c r="A131" s="46" t="str">
        <f t="shared" si="6"/>
        <v> BBS 101 </v>
      </c>
      <c r="B131" s="12" t="str">
        <f t="shared" si="7"/>
        <v>I</v>
      </c>
      <c r="C131" s="46">
        <f t="shared" si="8"/>
        <v>48807.381000000001</v>
      </c>
      <c r="D131" s="9" t="str">
        <f t="shared" si="9"/>
        <v>vis</v>
      </c>
      <c r="E131" s="54">
        <f>VLOOKUP(C131,Active!C$21:E$968,3,FALSE)</f>
        <v>4859.9991350475448</v>
      </c>
      <c r="F131" s="12" t="s">
        <v>324</v>
      </c>
      <c r="G131" s="9" t="str">
        <f t="shared" si="10"/>
        <v>48807.381</v>
      </c>
      <c r="H131" s="46">
        <f t="shared" si="11"/>
        <v>4860</v>
      </c>
      <c r="I131" s="55" t="s">
        <v>913</v>
      </c>
      <c r="J131" s="56" t="s">
        <v>914</v>
      </c>
      <c r="K131" s="55">
        <v>4860</v>
      </c>
      <c r="L131" s="55" t="s">
        <v>373</v>
      </c>
      <c r="M131" s="56" t="s">
        <v>337</v>
      </c>
      <c r="N131" s="56"/>
      <c r="O131" s="57" t="s">
        <v>545</v>
      </c>
      <c r="P131" s="57" t="s">
        <v>915</v>
      </c>
    </row>
    <row r="132" spans="1:16" ht="13.5" thickBot="1" x14ac:dyDescent="0.25">
      <c r="A132" s="46" t="str">
        <f t="shared" si="6"/>
        <v> AOEB 2 </v>
      </c>
      <c r="B132" s="12" t="str">
        <f t="shared" si="7"/>
        <v>I</v>
      </c>
      <c r="C132" s="46">
        <f t="shared" si="8"/>
        <v>48835.718999999997</v>
      </c>
      <c r="D132" s="9" t="str">
        <f t="shared" si="9"/>
        <v>vis</v>
      </c>
      <c r="E132" s="54">
        <f>VLOOKUP(C132,Active!C$21:E$968,3,FALSE)</f>
        <v>4873.0092320360754</v>
      </c>
      <c r="F132" s="12" t="s">
        <v>324</v>
      </c>
      <c r="G132" s="9" t="str">
        <f t="shared" si="10"/>
        <v>48835.719</v>
      </c>
      <c r="H132" s="46">
        <f t="shared" si="11"/>
        <v>4873</v>
      </c>
      <c r="I132" s="55" t="s">
        <v>916</v>
      </c>
      <c r="J132" s="56" t="s">
        <v>917</v>
      </c>
      <c r="K132" s="55">
        <v>4873</v>
      </c>
      <c r="L132" s="55" t="s">
        <v>918</v>
      </c>
      <c r="M132" s="56" t="s">
        <v>337</v>
      </c>
      <c r="N132" s="56"/>
      <c r="O132" s="57" t="s">
        <v>691</v>
      </c>
      <c r="P132" s="57" t="s">
        <v>695</v>
      </c>
    </row>
    <row r="133" spans="1:16" ht="13.5" thickBot="1" x14ac:dyDescent="0.25">
      <c r="A133" s="46" t="str">
        <f t="shared" si="6"/>
        <v> AOEB 2 </v>
      </c>
      <c r="B133" s="12" t="str">
        <f t="shared" si="7"/>
        <v>I</v>
      </c>
      <c r="C133" s="46">
        <f t="shared" si="8"/>
        <v>48859.675999999999</v>
      </c>
      <c r="D133" s="9" t="str">
        <f t="shared" si="9"/>
        <v>vis</v>
      </c>
      <c r="E133" s="54">
        <f>VLOOKUP(C133,Active!C$21:E$968,3,FALSE)</f>
        <v>4884.0079931890969</v>
      </c>
      <c r="F133" s="12" t="s">
        <v>324</v>
      </c>
      <c r="G133" s="9" t="str">
        <f t="shared" si="10"/>
        <v>48859.676</v>
      </c>
      <c r="H133" s="46">
        <f t="shared" si="11"/>
        <v>4884</v>
      </c>
      <c r="I133" s="55" t="s">
        <v>919</v>
      </c>
      <c r="J133" s="56" t="s">
        <v>920</v>
      </c>
      <c r="K133" s="55">
        <v>4884</v>
      </c>
      <c r="L133" s="55" t="s">
        <v>748</v>
      </c>
      <c r="M133" s="56" t="s">
        <v>337</v>
      </c>
      <c r="N133" s="56"/>
      <c r="O133" s="57" t="s">
        <v>526</v>
      </c>
      <c r="P133" s="57" t="s">
        <v>695</v>
      </c>
    </row>
    <row r="134" spans="1:16" ht="13.5" thickBot="1" x14ac:dyDescent="0.25">
      <c r="A134" s="46" t="str">
        <f t="shared" si="6"/>
        <v> BBS 102 </v>
      </c>
      <c r="B134" s="12" t="str">
        <f t="shared" si="7"/>
        <v>I</v>
      </c>
      <c r="C134" s="46">
        <f t="shared" si="8"/>
        <v>48868.366999999998</v>
      </c>
      <c r="D134" s="9" t="str">
        <f t="shared" si="9"/>
        <v>vis</v>
      </c>
      <c r="E134" s="54">
        <f>VLOOKUP(C134,Active!C$21:E$968,3,FALSE)</f>
        <v>4887.998068456488</v>
      </c>
      <c r="F134" s="12" t="s">
        <v>324</v>
      </c>
      <c r="G134" s="9" t="str">
        <f t="shared" si="10"/>
        <v>48868.367</v>
      </c>
      <c r="H134" s="46">
        <f t="shared" si="11"/>
        <v>4888</v>
      </c>
      <c r="I134" s="55" t="s">
        <v>921</v>
      </c>
      <c r="J134" s="56" t="s">
        <v>922</v>
      </c>
      <c r="K134" s="55">
        <v>4888</v>
      </c>
      <c r="L134" s="55" t="s">
        <v>414</v>
      </c>
      <c r="M134" s="56" t="s">
        <v>337</v>
      </c>
      <c r="N134" s="56"/>
      <c r="O134" s="57" t="s">
        <v>545</v>
      </c>
      <c r="P134" s="57" t="s">
        <v>923</v>
      </c>
    </row>
    <row r="135" spans="1:16" ht="13.5" thickBot="1" x14ac:dyDescent="0.25">
      <c r="A135" s="46" t="str">
        <f t="shared" si="6"/>
        <v> BRNO 31 </v>
      </c>
      <c r="B135" s="12" t="str">
        <f t="shared" si="7"/>
        <v>I</v>
      </c>
      <c r="C135" s="46">
        <f t="shared" si="8"/>
        <v>49101.419000000002</v>
      </c>
      <c r="D135" s="9" t="str">
        <f t="shared" si="9"/>
        <v>vis</v>
      </c>
      <c r="E135" s="54">
        <f>VLOOKUP(C135,Active!C$21:E$968,3,FALSE)</f>
        <v>4994.9932383122168</v>
      </c>
      <c r="F135" s="12" t="s">
        <v>324</v>
      </c>
      <c r="G135" s="9" t="str">
        <f t="shared" si="10"/>
        <v>49101.419</v>
      </c>
      <c r="H135" s="46">
        <f t="shared" si="11"/>
        <v>4995</v>
      </c>
      <c r="I135" s="55" t="s">
        <v>924</v>
      </c>
      <c r="J135" s="56" t="s">
        <v>925</v>
      </c>
      <c r="K135" s="55">
        <v>4995</v>
      </c>
      <c r="L135" s="55" t="s">
        <v>846</v>
      </c>
      <c r="M135" s="56" t="s">
        <v>337</v>
      </c>
      <c r="N135" s="56"/>
      <c r="O135" s="57" t="s">
        <v>926</v>
      </c>
      <c r="P135" s="57" t="s">
        <v>906</v>
      </c>
    </row>
    <row r="136" spans="1:16" ht="13.5" thickBot="1" x14ac:dyDescent="0.25">
      <c r="A136" s="46" t="str">
        <f t="shared" si="6"/>
        <v> BRNO 31 </v>
      </c>
      <c r="B136" s="12" t="str">
        <f t="shared" si="7"/>
        <v>I</v>
      </c>
      <c r="C136" s="46">
        <f t="shared" si="8"/>
        <v>49101.430999999997</v>
      </c>
      <c r="D136" s="9" t="str">
        <f t="shared" si="9"/>
        <v>vis</v>
      </c>
      <c r="E136" s="54">
        <f>VLOOKUP(C136,Active!C$21:E$968,3,FALSE)</f>
        <v>4994.9987475635335</v>
      </c>
      <c r="F136" s="12" t="s">
        <v>324</v>
      </c>
      <c r="G136" s="9" t="str">
        <f t="shared" si="10"/>
        <v>49101.431</v>
      </c>
      <c r="H136" s="46">
        <f t="shared" si="11"/>
        <v>4995</v>
      </c>
      <c r="I136" s="55" t="s">
        <v>927</v>
      </c>
      <c r="J136" s="56" t="s">
        <v>928</v>
      </c>
      <c r="K136" s="55">
        <v>4995</v>
      </c>
      <c r="L136" s="55" t="s">
        <v>325</v>
      </c>
      <c r="M136" s="56" t="s">
        <v>337</v>
      </c>
      <c r="N136" s="56"/>
      <c r="O136" s="57" t="s">
        <v>929</v>
      </c>
      <c r="P136" s="57" t="s">
        <v>906</v>
      </c>
    </row>
    <row r="137" spans="1:16" ht="13.5" thickBot="1" x14ac:dyDescent="0.25">
      <c r="A137" s="46" t="str">
        <f t="shared" si="6"/>
        <v> AOEB 2 </v>
      </c>
      <c r="B137" s="12" t="str">
        <f t="shared" si="7"/>
        <v>I</v>
      </c>
      <c r="C137" s="46">
        <f t="shared" si="8"/>
        <v>49262.623</v>
      </c>
      <c r="D137" s="9" t="str">
        <f t="shared" si="9"/>
        <v>vis</v>
      </c>
      <c r="E137" s="54">
        <f>VLOOKUP(C137,Active!C$21:E$968,3,FALSE)</f>
        <v>5069.0026841072431</v>
      </c>
      <c r="F137" s="12" t="s">
        <v>324</v>
      </c>
      <c r="G137" s="9" t="str">
        <f t="shared" si="10"/>
        <v>49262.623</v>
      </c>
      <c r="H137" s="46">
        <f t="shared" si="11"/>
        <v>5069</v>
      </c>
      <c r="I137" s="55" t="s">
        <v>930</v>
      </c>
      <c r="J137" s="56" t="s">
        <v>931</v>
      </c>
      <c r="K137" s="55">
        <v>5069</v>
      </c>
      <c r="L137" s="55" t="s">
        <v>592</v>
      </c>
      <c r="M137" s="56" t="s">
        <v>337</v>
      </c>
      <c r="N137" s="56"/>
      <c r="O137" s="57" t="s">
        <v>526</v>
      </c>
      <c r="P137" s="57" t="s">
        <v>695</v>
      </c>
    </row>
    <row r="138" spans="1:16" ht="13.5" thickBot="1" x14ac:dyDescent="0.25">
      <c r="A138" s="46" t="str">
        <f t="shared" si="6"/>
        <v> BRNO 31 </v>
      </c>
      <c r="B138" s="12" t="str">
        <f t="shared" si="7"/>
        <v>I</v>
      </c>
      <c r="C138" s="46">
        <f t="shared" si="8"/>
        <v>49480.419000000002</v>
      </c>
      <c r="D138" s="9" t="str">
        <f t="shared" si="9"/>
        <v>vis</v>
      </c>
      <c r="E138" s="54">
        <f>VLOOKUP(C138,Active!C$21:E$968,3,FALSE)</f>
        <v>5168.9937591201087</v>
      </c>
      <c r="F138" s="12" t="s">
        <v>324</v>
      </c>
      <c r="G138" s="9" t="str">
        <f t="shared" si="10"/>
        <v>49480.419</v>
      </c>
      <c r="H138" s="46">
        <f t="shared" si="11"/>
        <v>5169</v>
      </c>
      <c r="I138" s="55" t="s">
        <v>932</v>
      </c>
      <c r="J138" s="56" t="s">
        <v>933</v>
      </c>
      <c r="K138" s="55">
        <v>5169</v>
      </c>
      <c r="L138" s="55" t="s">
        <v>598</v>
      </c>
      <c r="M138" s="56" t="s">
        <v>337</v>
      </c>
      <c r="N138" s="56"/>
      <c r="O138" s="57" t="s">
        <v>934</v>
      </c>
      <c r="P138" s="57" t="s">
        <v>906</v>
      </c>
    </row>
    <row r="139" spans="1:16" ht="13.5" thickBot="1" x14ac:dyDescent="0.25">
      <c r="A139" s="46" t="str">
        <f t="shared" ref="A139:A202" si="12">P139</f>
        <v> BBS 106 </v>
      </c>
      <c r="B139" s="12" t="str">
        <f t="shared" ref="B139:B202" si="13">IF(H139=INT(H139),"I","II")</f>
        <v>I</v>
      </c>
      <c r="C139" s="46">
        <f t="shared" ref="C139:C202" si="14">1*G139</f>
        <v>49480.430500000002</v>
      </c>
      <c r="D139" s="9" t="str">
        <f t="shared" ref="D139:D202" si="15">VLOOKUP(F139,I$1:J$5,2,FALSE)</f>
        <v>vis</v>
      </c>
      <c r="E139" s="54">
        <f>VLOOKUP(C139,Active!C$21:E$968,3,FALSE)</f>
        <v>5168.9990388192891</v>
      </c>
      <c r="F139" s="12" t="s">
        <v>324</v>
      </c>
      <c r="G139" s="9" t="str">
        <f t="shared" ref="G139:G202" si="16">MID(I139,3,LEN(I139)-3)</f>
        <v>49480.4305</v>
      </c>
      <c r="H139" s="46">
        <f t="shared" ref="H139:H202" si="17">1*K139</f>
        <v>5169</v>
      </c>
      <c r="I139" s="55" t="s">
        <v>938</v>
      </c>
      <c r="J139" s="56" t="s">
        <v>939</v>
      </c>
      <c r="K139" s="55">
        <v>5169</v>
      </c>
      <c r="L139" s="55" t="s">
        <v>940</v>
      </c>
      <c r="M139" s="56" t="s">
        <v>439</v>
      </c>
      <c r="N139" s="56" t="s">
        <v>223</v>
      </c>
      <c r="O139" s="57" t="s">
        <v>607</v>
      </c>
      <c r="P139" s="57" t="s">
        <v>941</v>
      </c>
    </row>
    <row r="140" spans="1:16" ht="13.5" thickBot="1" x14ac:dyDescent="0.25">
      <c r="A140" s="46" t="str">
        <f t="shared" si="12"/>
        <v> BRNO 31 </v>
      </c>
      <c r="B140" s="12" t="str">
        <f t="shared" si="13"/>
        <v>I</v>
      </c>
      <c r="C140" s="46">
        <f t="shared" si="14"/>
        <v>49480.438999999998</v>
      </c>
      <c r="D140" s="9" t="str">
        <f t="shared" si="15"/>
        <v>vis</v>
      </c>
      <c r="E140" s="54">
        <f>VLOOKUP(C140,Active!C$21:E$968,3,FALSE)</f>
        <v>5169.0029412056374</v>
      </c>
      <c r="F140" s="12" t="s">
        <v>324</v>
      </c>
      <c r="G140" s="9" t="str">
        <f t="shared" si="16"/>
        <v>49480.439</v>
      </c>
      <c r="H140" s="46">
        <f t="shared" si="17"/>
        <v>5169</v>
      </c>
      <c r="I140" s="55" t="s">
        <v>942</v>
      </c>
      <c r="J140" s="56" t="s">
        <v>943</v>
      </c>
      <c r="K140" s="55">
        <v>5169</v>
      </c>
      <c r="L140" s="55" t="s">
        <v>592</v>
      </c>
      <c r="M140" s="56" t="s">
        <v>337</v>
      </c>
      <c r="N140" s="56"/>
      <c r="O140" s="57" t="s">
        <v>944</v>
      </c>
      <c r="P140" s="57" t="s">
        <v>906</v>
      </c>
    </row>
    <row r="141" spans="1:16" ht="13.5" thickBot="1" x14ac:dyDescent="0.25">
      <c r="A141" s="46" t="str">
        <f t="shared" si="12"/>
        <v> BRNO 31 </v>
      </c>
      <c r="B141" s="12" t="str">
        <f t="shared" si="13"/>
        <v>I</v>
      </c>
      <c r="C141" s="46">
        <f t="shared" si="14"/>
        <v>49541.419000000002</v>
      </c>
      <c r="D141" s="9" t="str">
        <f t="shared" si="15"/>
        <v>vis</v>
      </c>
      <c r="E141" s="54">
        <f>VLOOKUP(C141,Active!C$21:E$968,3,FALSE)</f>
        <v>5196.9991199889246</v>
      </c>
      <c r="F141" s="12" t="s">
        <v>324</v>
      </c>
      <c r="G141" s="9" t="str">
        <f t="shared" si="16"/>
        <v>49541.419</v>
      </c>
      <c r="H141" s="46">
        <f t="shared" si="17"/>
        <v>5197</v>
      </c>
      <c r="I141" s="55" t="s">
        <v>945</v>
      </c>
      <c r="J141" s="56" t="s">
        <v>946</v>
      </c>
      <c r="K141" s="55">
        <v>5197</v>
      </c>
      <c r="L141" s="55" t="s">
        <v>373</v>
      </c>
      <c r="M141" s="56" t="s">
        <v>337</v>
      </c>
      <c r="N141" s="56"/>
      <c r="O141" s="57" t="s">
        <v>934</v>
      </c>
      <c r="P141" s="57" t="s">
        <v>906</v>
      </c>
    </row>
    <row r="142" spans="1:16" ht="13.5" thickBot="1" x14ac:dyDescent="0.25">
      <c r="A142" s="46" t="str">
        <f t="shared" si="12"/>
        <v> BRNO 31 </v>
      </c>
      <c r="B142" s="12" t="str">
        <f t="shared" si="13"/>
        <v>I</v>
      </c>
      <c r="C142" s="46">
        <f t="shared" si="14"/>
        <v>49565.364999999998</v>
      </c>
      <c r="D142" s="9" t="str">
        <f t="shared" si="15"/>
        <v>vis</v>
      </c>
      <c r="E142" s="54">
        <f>VLOOKUP(C142,Active!C$21:E$968,3,FALSE)</f>
        <v>5207.9928309949009</v>
      </c>
      <c r="F142" s="12" t="s">
        <v>324</v>
      </c>
      <c r="G142" s="9" t="str">
        <f t="shared" si="16"/>
        <v>49565.365</v>
      </c>
      <c r="H142" s="46">
        <f t="shared" si="17"/>
        <v>5208</v>
      </c>
      <c r="I142" s="55" t="s">
        <v>947</v>
      </c>
      <c r="J142" s="56" t="s">
        <v>948</v>
      </c>
      <c r="K142" s="55">
        <v>5208</v>
      </c>
      <c r="L142" s="55" t="s">
        <v>885</v>
      </c>
      <c r="M142" s="56" t="s">
        <v>337</v>
      </c>
      <c r="N142" s="56"/>
      <c r="O142" s="57" t="s">
        <v>944</v>
      </c>
      <c r="P142" s="57" t="s">
        <v>906</v>
      </c>
    </row>
    <row r="143" spans="1:16" ht="13.5" thickBot="1" x14ac:dyDescent="0.25">
      <c r="A143" s="46" t="str">
        <f t="shared" si="12"/>
        <v> BRNO 31 </v>
      </c>
      <c r="B143" s="12" t="str">
        <f t="shared" si="13"/>
        <v>I</v>
      </c>
      <c r="C143" s="46">
        <f t="shared" si="14"/>
        <v>49578.436000000002</v>
      </c>
      <c r="D143" s="9" t="str">
        <f t="shared" si="15"/>
        <v>vis</v>
      </c>
      <c r="E143" s="54">
        <f>VLOOKUP(C143,Active!C$21:E$968,3,FALSE)</f>
        <v>5213.9937829935307</v>
      </c>
      <c r="F143" s="12" t="s">
        <v>324</v>
      </c>
      <c r="G143" s="9" t="str">
        <f t="shared" si="16"/>
        <v>49578.436</v>
      </c>
      <c r="H143" s="46">
        <f t="shared" si="17"/>
        <v>5214</v>
      </c>
      <c r="I143" s="55" t="s">
        <v>949</v>
      </c>
      <c r="J143" s="56" t="s">
        <v>950</v>
      </c>
      <c r="K143" s="55">
        <v>5214</v>
      </c>
      <c r="L143" s="55" t="s">
        <v>598</v>
      </c>
      <c r="M143" s="56" t="s">
        <v>337</v>
      </c>
      <c r="N143" s="56"/>
      <c r="O143" s="57" t="s">
        <v>944</v>
      </c>
      <c r="P143" s="57" t="s">
        <v>906</v>
      </c>
    </row>
    <row r="144" spans="1:16" ht="13.5" thickBot="1" x14ac:dyDescent="0.25">
      <c r="A144" s="46" t="str">
        <f t="shared" si="12"/>
        <v> BRNO 31 </v>
      </c>
      <c r="B144" s="12" t="str">
        <f t="shared" si="13"/>
        <v>I</v>
      </c>
      <c r="C144" s="46">
        <f t="shared" si="14"/>
        <v>49578.438000000002</v>
      </c>
      <c r="D144" s="9" t="str">
        <f t="shared" si="15"/>
        <v>vis</v>
      </c>
      <c r="E144" s="54">
        <f>VLOOKUP(C144,Active!C$21:E$968,3,FALSE)</f>
        <v>5213.9947012020839</v>
      </c>
      <c r="F144" s="12" t="s">
        <v>324</v>
      </c>
      <c r="G144" s="9" t="str">
        <f t="shared" si="16"/>
        <v>49578.438</v>
      </c>
      <c r="H144" s="46">
        <f t="shared" si="17"/>
        <v>5214</v>
      </c>
      <c r="I144" s="55" t="s">
        <v>951</v>
      </c>
      <c r="J144" s="56" t="s">
        <v>952</v>
      </c>
      <c r="K144" s="55">
        <v>5214</v>
      </c>
      <c r="L144" s="55" t="s">
        <v>330</v>
      </c>
      <c r="M144" s="56" t="s">
        <v>337</v>
      </c>
      <c r="N144" s="56"/>
      <c r="O144" s="57" t="s">
        <v>937</v>
      </c>
      <c r="P144" s="57" t="s">
        <v>906</v>
      </c>
    </row>
    <row r="145" spans="1:16" ht="13.5" thickBot="1" x14ac:dyDescent="0.25">
      <c r="A145" s="46" t="str">
        <f t="shared" si="12"/>
        <v> BRNO 31 </v>
      </c>
      <c r="B145" s="12" t="str">
        <f t="shared" si="13"/>
        <v>I</v>
      </c>
      <c r="C145" s="46">
        <f t="shared" si="14"/>
        <v>49578.451000000001</v>
      </c>
      <c r="D145" s="9" t="str">
        <f t="shared" si="15"/>
        <v>vis</v>
      </c>
      <c r="E145" s="54">
        <f>VLOOKUP(C145,Active!C$21:E$968,3,FALSE)</f>
        <v>5214.0006695576785</v>
      </c>
      <c r="F145" s="12" t="s">
        <v>324</v>
      </c>
      <c r="G145" s="9" t="str">
        <f t="shared" si="16"/>
        <v>49578.451</v>
      </c>
      <c r="H145" s="46">
        <f t="shared" si="17"/>
        <v>5214</v>
      </c>
      <c r="I145" s="55" t="s">
        <v>953</v>
      </c>
      <c r="J145" s="56" t="s">
        <v>954</v>
      </c>
      <c r="K145" s="55">
        <v>5214</v>
      </c>
      <c r="L145" s="55" t="s">
        <v>364</v>
      </c>
      <c r="M145" s="56" t="s">
        <v>337</v>
      </c>
      <c r="N145" s="56"/>
      <c r="O145" s="57" t="s">
        <v>934</v>
      </c>
      <c r="P145" s="57" t="s">
        <v>906</v>
      </c>
    </row>
    <row r="146" spans="1:16" ht="13.5" thickBot="1" x14ac:dyDescent="0.25">
      <c r="A146" s="46" t="str">
        <f t="shared" si="12"/>
        <v>IBVS 4887 </v>
      </c>
      <c r="B146" s="12" t="str">
        <f t="shared" si="13"/>
        <v>I</v>
      </c>
      <c r="C146" s="46">
        <f t="shared" si="14"/>
        <v>49909.527099999999</v>
      </c>
      <c r="D146" s="9" t="str">
        <f t="shared" si="15"/>
        <v>vis</v>
      </c>
      <c r="E146" s="54">
        <f>VLOOKUP(C146,Active!C$21:E$968,3,FALSE)</f>
        <v>5365.9991229271909</v>
      </c>
      <c r="F146" s="12" t="s">
        <v>324</v>
      </c>
      <c r="G146" s="9" t="str">
        <f t="shared" si="16"/>
        <v>49909.5271</v>
      </c>
      <c r="H146" s="46">
        <f t="shared" si="17"/>
        <v>5366</v>
      </c>
      <c r="I146" s="55" t="s">
        <v>959</v>
      </c>
      <c r="J146" s="56" t="s">
        <v>960</v>
      </c>
      <c r="K146" s="55">
        <v>5366</v>
      </c>
      <c r="L146" s="55" t="s">
        <v>642</v>
      </c>
      <c r="M146" s="56" t="s">
        <v>439</v>
      </c>
      <c r="N146" s="56" t="s">
        <v>440</v>
      </c>
      <c r="O146" s="57" t="s">
        <v>961</v>
      </c>
      <c r="P146" s="58" t="s">
        <v>962</v>
      </c>
    </row>
    <row r="147" spans="1:16" ht="13.5" thickBot="1" x14ac:dyDescent="0.25">
      <c r="A147" s="46" t="str">
        <f t="shared" si="12"/>
        <v>BAVM 113 </v>
      </c>
      <c r="B147" s="12" t="str">
        <f t="shared" si="13"/>
        <v>I</v>
      </c>
      <c r="C147" s="46">
        <f t="shared" si="14"/>
        <v>50750.29</v>
      </c>
      <c r="D147" s="9" t="str">
        <f t="shared" si="15"/>
        <v>vis</v>
      </c>
      <c r="E147" s="54">
        <f>VLOOKUP(C147,Active!C$21:E$968,3,FALSE)</f>
        <v>5751.9969658716591</v>
      </c>
      <c r="F147" s="12" t="s">
        <v>324</v>
      </c>
      <c r="G147" s="9" t="str">
        <f t="shared" si="16"/>
        <v>50750.290</v>
      </c>
      <c r="H147" s="46">
        <f t="shared" si="17"/>
        <v>5752</v>
      </c>
      <c r="I147" s="55" t="s">
        <v>1014</v>
      </c>
      <c r="J147" s="56" t="s">
        <v>1015</v>
      </c>
      <c r="K147" s="55">
        <v>5752</v>
      </c>
      <c r="L147" s="55" t="s">
        <v>354</v>
      </c>
      <c r="M147" s="56" t="s">
        <v>337</v>
      </c>
      <c r="N147" s="56"/>
      <c r="O147" s="57" t="s">
        <v>1016</v>
      </c>
      <c r="P147" s="58" t="s">
        <v>1017</v>
      </c>
    </row>
    <row r="148" spans="1:16" ht="13.5" thickBot="1" x14ac:dyDescent="0.25">
      <c r="A148" s="46" t="str">
        <f t="shared" si="12"/>
        <v>BAVM 128 </v>
      </c>
      <c r="B148" s="12" t="str">
        <f t="shared" si="13"/>
        <v>I</v>
      </c>
      <c r="C148" s="46">
        <f t="shared" si="14"/>
        <v>51266.517399999997</v>
      </c>
      <c r="D148" s="9" t="str">
        <f t="shared" si="15"/>
        <v>vis</v>
      </c>
      <c r="E148" s="54">
        <f>VLOOKUP(C148,Active!C$21:E$968,3,FALSE)</f>
        <v>5988.999172877735</v>
      </c>
      <c r="F148" s="12" t="s">
        <v>324</v>
      </c>
      <c r="G148" s="9" t="str">
        <f t="shared" si="16"/>
        <v>51266.5174</v>
      </c>
      <c r="H148" s="46">
        <f t="shared" si="17"/>
        <v>5989</v>
      </c>
      <c r="I148" s="55" t="s">
        <v>1035</v>
      </c>
      <c r="J148" s="56" t="s">
        <v>1036</v>
      </c>
      <c r="K148" s="55">
        <v>5989</v>
      </c>
      <c r="L148" s="55" t="s">
        <v>802</v>
      </c>
      <c r="M148" s="56" t="s">
        <v>439</v>
      </c>
      <c r="N148" s="56" t="s">
        <v>1037</v>
      </c>
      <c r="O148" s="57" t="s">
        <v>1038</v>
      </c>
      <c r="P148" s="58" t="s">
        <v>1039</v>
      </c>
    </row>
    <row r="149" spans="1:16" ht="13.5" thickBot="1" x14ac:dyDescent="0.25">
      <c r="A149" s="46" t="str">
        <f t="shared" si="12"/>
        <v>IBVS 4840 </v>
      </c>
      <c r="B149" s="12" t="str">
        <f t="shared" si="13"/>
        <v>II</v>
      </c>
      <c r="C149" s="46">
        <f t="shared" si="14"/>
        <v>51404.832999999999</v>
      </c>
      <c r="D149" s="9" t="str">
        <f t="shared" si="15"/>
        <v>vis</v>
      </c>
      <c r="E149" s="54">
        <f>VLOOKUP(C149,Active!C$21:E$968,3,FALSE)</f>
        <v>6052.5004563496514</v>
      </c>
      <c r="F149" s="12" t="s">
        <v>324</v>
      </c>
      <c r="G149" s="9" t="str">
        <f t="shared" si="16"/>
        <v>51404.833</v>
      </c>
      <c r="H149" s="46">
        <f t="shared" si="17"/>
        <v>6052.5</v>
      </c>
      <c r="I149" s="55" t="s">
        <v>1044</v>
      </c>
      <c r="J149" s="56" t="s">
        <v>1045</v>
      </c>
      <c r="K149" s="55">
        <v>6052.5</v>
      </c>
      <c r="L149" s="55" t="s">
        <v>364</v>
      </c>
      <c r="M149" s="56" t="s">
        <v>439</v>
      </c>
      <c r="N149" s="56" t="s">
        <v>440</v>
      </c>
      <c r="O149" s="57" t="s">
        <v>1046</v>
      </c>
      <c r="P149" s="58" t="s">
        <v>1047</v>
      </c>
    </row>
    <row r="150" spans="1:16" ht="13.5" thickBot="1" x14ac:dyDescent="0.25">
      <c r="A150" s="46" t="str">
        <f t="shared" si="12"/>
        <v>IBVS 4840 </v>
      </c>
      <c r="B150" s="12" t="str">
        <f t="shared" si="13"/>
        <v>I</v>
      </c>
      <c r="C150" s="46">
        <f t="shared" si="14"/>
        <v>51440.77</v>
      </c>
      <c r="D150" s="9" t="str">
        <f t="shared" si="15"/>
        <v>vis</v>
      </c>
      <c r="E150" s="54">
        <f>VLOOKUP(C150,Active!C$21:E$968,3,FALSE)</f>
        <v>6068.9992867355959</v>
      </c>
      <c r="F150" s="12" t="s">
        <v>324</v>
      </c>
      <c r="G150" s="9" t="str">
        <f t="shared" si="16"/>
        <v>51440.770</v>
      </c>
      <c r="H150" s="46">
        <f t="shared" si="17"/>
        <v>6069</v>
      </c>
      <c r="I150" s="55" t="s">
        <v>1054</v>
      </c>
      <c r="J150" s="56" t="s">
        <v>1055</v>
      </c>
      <c r="K150" s="55">
        <v>6069</v>
      </c>
      <c r="L150" s="55" t="s">
        <v>373</v>
      </c>
      <c r="M150" s="56" t="s">
        <v>439</v>
      </c>
      <c r="N150" s="56" t="s">
        <v>440</v>
      </c>
      <c r="O150" s="57" t="s">
        <v>1046</v>
      </c>
      <c r="P150" s="58" t="s">
        <v>1047</v>
      </c>
    </row>
    <row r="151" spans="1:16" ht="13.5" thickBot="1" x14ac:dyDescent="0.25">
      <c r="A151" s="46" t="str">
        <f t="shared" si="12"/>
        <v>BAVM 158 </v>
      </c>
      <c r="B151" s="12" t="str">
        <f t="shared" si="13"/>
        <v>I</v>
      </c>
      <c r="C151" s="46">
        <f t="shared" si="14"/>
        <v>52806.472500000003</v>
      </c>
      <c r="D151" s="9" t="str">
        <f t="shared" si="15"/>
        <v>vis</v>
      </c>
      <c r="E151" s="54">
        <f>VLOOKUP(C151,Active!C$21:E$968,3,FALSE)</f>
        <v>6695.9991449641984</v>
      </c>
      <c r="F151" s="12" t="s">
        <v>324</v>
      </c>
      <c r="G151" s="9" t="str">
        <f t="shared" si="16"/>
        <v>52806.4725</v>
      </c>
      <c r="H151" s="46">
        <f t="shared" si="17"/>
        <v>6696</v>
      </c>
      <c r="I151" s="55" t="s">
        <v>1090</v>
      </c>
      <c r="J151" s="56" t="s">
        <v>1091</v>
      </c>
      <c r="K151" s="55">
        <v>6696</v>
      </c>
      <c r="L151" s="55" t="s">
        <v>642</v>
      </c>
      <c r="M151" s="56" t="s">
        <v>439</v>
      </c>
      <c r="N151" s="56" t="s">
        <v>324</v>
      </c>
      <c r="O151" s="57" t="s">
        <v>405</v>
      </c>
      <c r="P151" s="58" t="s">
        <v>1092</v>
      </c>
    </row>
    <row r="152" spans="1:16" ht="13.5" thickBot="1" x14ac:dyDescent="0.25">
      <c r="A152" s="46" t="str">
        <f t="shared" si="12"/>
        <v>OEJV 0074 </v>
      </c>
      <c r="B152" s="12" t="str">
        <f t="shared" si="13"/>
        <v>I</v>
      </c>
      <c r="C152" s="46">
        <f t="shared" si="14"/>
        <v>52878.35194</v>
      </c>
      <c r="D152" s="9" t="str">
        <f t="shared" si="15"/>
        <v>vis</v>
      </c>
      <c r="E152" s="54">
        <f>VLOOKUP(C152,Active!C$21:E$968,3,FALSE)</f>
        <v>6728.9993032633511</v>
      </c>
      <c r="F152" s="12" t="s">
        <v>324</v>
      </c>
      <c r="G152" s="9" t="str">
        <f t="shared" si="16"/>
        <v>52878.35194</v>
      </c>
      <c r="H152" s="46">
        <f t="shared" si="17"/>
        <v>6729</v>
      </c>
      <c r="I152" s="55" t="s">
        <v>1096</v>
      </c>
      <c r="J152" s="56" t="s">
        <v>1097</v>
      </c>
      <c r="K152" s="55">
        <v>6729</v>
      </c>
      <c r="L152" s="55" t="s">
        <v>1098</v>
      </c>
      <c r="M152" s="56" t="s">
        <v>995</v>
      </c>
      <c r="N152" s="56" t="s">
        <v>1037</v>
      </c>
      <c r="O152" s="57" t="s">
        <v>1099</v>
      </c>
      <c r="P152" s="58" t="s">
        <v>1100</v>
      </c>
    </row>
    <row r="153" spans="1:16" ht="13.5" thickBot="1" x14ac:dyDescent="0.25">
      <c r="A153" s="46" t="str">
        <f t="shared" si="12"/>
        <v>IBVS 5694 </v>
      </c>
      <c r="B153" s="12" t="str">
        <f t="shared" si="13"/>
        <v>I</v>
      </c>
      <c r="C153" s="46">
        <f t="shared" si="14"/>
        <v>52911.023500000003</v>
      </c>
      <c r="D153" s="9" t="str">
        <f t="shared" si="15"/>
        <v>vis</v>
      </c>
      <c r="E153" s="54">
        <f>VLOOKUP(C153,Active!C$21:E$968,3,FALSE)</f>
        <v>6743.9989561805196</v>
      </c>
      <c r="F153" s="12" t="s">
        <v>324</v>
      </c>
      <c r="G153" s="9" t="str">
        <f t="shared" si="16"/>
        <v>52911.0235</v>
      </c>
      <c r="H153" s="46">
        <f t="shared" si="17"/>
        <v>6744</v>
      </c>
      <c r="I153" s="55" t="s">
        <v>1101</v>
      </c>
      <c r="J153" s="56" t="s">
        <v>1102</v>
      </c>
      <c r="K153" s="55">
        <v>6744</v>
      </c>
      <c r="L153" s="55" t="s">
        <v>1103</v>
      </c>
      <c r="M153" s="56" t="s">
        <v>439</v>
      </c>
      <c r="N153" s="56" t="s">
        <v>440</v>
      </c>
      <c r="O153" s="57" t="s">
        <v>1104</v>
      </c>
      <c r="P153" s="58" t="s">
        <v>1105</v>
      </c>
    </row>
    <row r="154" spans="1:16" ht="13.5" thickBot="1" x14ac:dyDescent="0.25">
      <c r="A154" s="46" t="str">
        <f t="shared" si="12"/>
        <v>BAVM 173 </v>
      </c>
      <c r="B154" s="12" t="str">
        <f t="shared" si="13"/>
        <v>I</v>
      </c>
      <c r="C154" s="46">
        <f t="shared" si="14"/>
        <v>53209.430200000003</v>
      </c>
      <c r="D154" s="9" t="str">
        <f t="shared" si="15"/>
        <v>vis</v>
      </c>
      <c r="E154" s="54">
        <f>VLOOKUP(C154,Active!C$21:E$968,3,FALSE)</f>
        <v>6880.9987482981023</v>
      </c>
      <c r="F154" s="12" t="s">
        <v>324</v>
      </c>
      <c r="G154" s="9" t="str">
        <f t="shared" si="16"/>
        <v>53209.4302</v>
      </c>
      <c r="H154" s="46">
        <f t="shared" si="17"/>
        <v>6881</v>
      </c>
      <c r="I154" s="55" t="s">
        <v>1106</v>
      </c>
      <c r="J154" s="56" t="s">
        <v>1107</v>
      </c>
      <c r="K154" s="55">
        <v>6881</v>
      </c>
      <c r="L154" s="55" t="s">
        <v>1108</v>
      </c>
      <c r="M154" s="56" t="s">
        <v>439</v>
      </c>
      <c r="N154" s="56" t="s">
        <v>1037</v>
      </c>
      <c r="O154" s="57" t="s">
        <v>1109</v>
      </c>
      <c r="P154" s="58" t="s">
        <v>1110</v>
      </c>
    </row>
    <row r="155" spans="1:16" ht="13.5" thickBot="1" x14ac:dyDescent="0.25">
      <c r="A155" s="46" t="str">
        <f t="shared" si="12"/>
        <v>BAVM 174 </v>
      </c>
      <c r="B155" s="12" t="str">
        <f t="shared" si="13"/>
        <v>I</v>
      </c>
      <c r="C155" s="46">
        <f t="shared" si="14"/>
        <v>53209.432999999997</v>
      </c>
      <c r="D155" s="9" t="str">
        <f t="shared" si="15"/>
        <v>vis</v>
      </c>
      <c r="E155" s="54">
        <f>VLOOKUP(C155,Active!C$21:E$968,3,FALSE)</f>
        <v>6881.0000337900747</v>
      </c>
      <c r="F155" s="12" t="s">
        <v>324</v>
      </c>
      <c r="G155" s="9" t="str">
        <f t="shared" si="16"/>
        <v>53209.433</v>
      </c>
      <c r="H155" s="46">
        <f t="shared" si="17"/>
        <v>6881</v>
      </c>
      <c r="I155" s="55" t="s">
        <v>1111</v>
      </c>
      <c r="J155" s="56" t="s">
        <v>1112</v>
      </c>
      <c r="K155" s="55">
        <v>6881</v>
      </c>
      <c r="L155" s="55" t="s">
        <v>424</v>
      </c>
      <c r="M155" s="56" t="s">
        <v>337</v>
      </c>
      <c r="N155" s="56"/>
      <c r="O155" s="57" t="s">
        <v>1023</v>
      </c>
      <c r="P155" s="58" t="s">
        <v>1113</v>
      </c>
    </row>
    <row r="156" spans="1:16" ht="13.5" thickBot="1" x14ac:dyDescent="0.25">
      <c r="A156" s="46" t="str">
        <f t="shared" si="12"/>
        <v>IBVS 5636 </v>
      </c>
      <c r="B156" s="12" t="str">
        <f t="shared" si="13"/>
        <v>I</v>
      </c>
      <c r="C156" s="46">
        <f t="shared" si="14"/>
        <v>53531.797700000003</v>
      </c>
      <c r="D156" s="9" t="str">
        <f t="shared" si="15"/>
        <v>vis</v>
      </c>
      <c r="E156" s="54">
        <f>VLOOKUP(C156,Active!C$21:E$968,3,FALSE)</f>
        <v>7028.9990461649577</v>
      </c>
      <c r="F156" s="12" t="s">
        <v>324</v>
      </c>
      <c r="G156" s="9" t="str">
        <f t="shared" si="16"/>
        <v>53531.7977</v>
      </c>
      <c r="H156" s="46">
        <f t="shared" si="17"/>
        <v>7029</v>
      </c>
      <c r="I156" s="55" t="s">
        <v>1117</v>
      </c>
      <c r="J156" s="56" t="s">
        <v>1118</v>
      </c>
      <c r="K156" s="55">
        <v>7029</v>
      </c>
      <c r="L156" s="55" t="s">
        <v>940</v>
      </c>
      <c r="M156" s="56" t="s">
        <v>439</v>
      </c>
      <c r="N156" s="56" t="s">
        <v>1119</v>
      </c>
      <c r="O156" s="57" t="s">
        <v>1120</v>
      </c>
      <c r="P156" s="58" t="s">
        <v>1121</v>
      </c>
    </row>
    <row r="157" spans="1:16" ht="13.5" thickBot="1" x14ac:dyDescent="0.25">
      <c r="A157" s="46" t="str">
        <f t="shared" si="12"/>
        <v>IBVS 5636 </v>
      </c>
      <c r="B157" s="12" t="str">
        <f t="shared" si="13"/>
        <v>I</v>
      </c>
      <c r="C157" s="46">
        <f t="shared" si="14"/>
        <v>53555.755499999999</v>
      </c>
      <c r="D157" s="9" t="str">
        <f t="shared" si="15"/>
        <v>vis</v>
      </c>
      <c r="E157" s="54">
        <f>VLOOKUP(C157,Active!C$21:E$968,3,FALSE)</f>
        <v>7039.9981746013973</v>
      </c>
      <c r="F157" s="12" t="s">
        <v>324</v>
      </c>
      <c r="G157" s="9" t="str">
        <f t="shared" si="16"/>
        <v>53555.7555</v>
      </c>
      <c r="H157" s="46">
        <f t="shared" si="17"/>
        <v>7040</v>
      </c>
      <c r="I157" s="55" t="s">
        <v>1124</v>
      </c>
      <c r="J157" s="56" t="s">
        <v>1125</v>
      </c>
      <c r="K157" s="55">
        <v>7040</v>
      </c>
      <c r="L157" s="55" t="s">
        <v>1126</v>
      </c>
      <c r="M157" s="56" t="s">
        <v>439</v>
      </c>
      <c r="N157" s="56" t="s">
        <v>1119</v>
      </c>
      <c r="O157" s="57" t="s">
        <v>1120</v>
      </c>
      <c r="P157" s="58" t="s">
        <v>1121</v>
      </c>
    </row>
    <row r="158" spans="1:16" ht="13.5" thickBot="1" x14ac:dyDescent="0.25">
      <c r="A158" s="46" t="str">
        <f t="shared" si="12"/>
        <v>BAVM 178 </v>
      </c>
      <c r="B158" s="12" t="str">
        <f t="shared" si="13"/>
        <v>I</v>
      </c>
      <c r="C158" s="46">
        <f t="shared" si="14"/>
        <v>53612.3871</v>
      </c>
      <c r="D158" s="9" t="str">
        <f t="shared" si="15"/>
        <v>vis</v>
      </c>
      <c r="E158" s="54">
        <f>VLOOKUP(C158,Active!C$21:E$968,3,FALSE)</f>
        <v>7065.9979843485853</v>
      </c>
      <c r="F158" s="12" t="s">
        <v>324</v>
      </c>
      <c r="G158" s="9" t="str">
        <f t="shared" si="16"/>
        <v>53612.3871</v>
      </c>
      <c r="H158" s="46">
        <f t="shared" si="17"/>
        <v>7066</v>
      </c>
      <c r="I158" s="55" t="s">
        <v>1129</v>
      </c>
      <c r="J158" s="56" t="s">
        <v>1130</v>
      </c>
      <c r="K158" s="55">
        <v>7066</v>
      </c>
      <c r="L158" s="55" t="s">
        <v>1131</v>
      </c>
      <c r="M158" s="56" t="s">
        <v>995</v>
      </c>
      <c r="N158" s="56" t="s">
        <v>1132</v>
      </c>
      <c r="O158" s="57" t="s">
        <v>1133</v>
      </c>
      <c r="P158" s="58" t="s">
        <v>1134</v>
      </c>
    </row>
    <row r="159" spans="1:16" ht="13.5" thickBot="1" x14ac:dyDescent="0.25">
      <c r="A159" s="46" t="str">
        <f t="shared" si="12"/>
        <v>BAVM 178 </v>
      </c>
      <c r="B159" s="12" t="str">
        <f t="shared" si="13"/>
        <v>I</v>
      </c>
      <c r="C159" s="46">
        <f t="shared" si="14"/>
        <v>53673.377699999997</v>
      </c>
      <c r="D159" s="9" t="str">
        <f t="shared" si="15"/>
        <v>vis</v>
      </c>
      <c r="E159" s="54">
        <f>VLOOKUP(C159,Active!C$21:E$968,3,FALSE)</f>
        <v>7093.9990296372007</v>
      </c>
      <c r="F159" s="12" t="s">
        <v>324</v>
      </c>
      <c r="G159" s="9" t="str">
        <f t="shared" si="16"/>
        <v>53673.3777</v>
      </c>
      <c r="H159" s="46">
        <f t="shared" si="17"/>
        <v>7094</v>
      </c>
      <c r="I159" s="55" t="s">
        <v>1139</v>
      </c>
      <c r="J159" s="56" t="s">
        <v>1140</v>
      </c>
      <c r="K159" s="55" t="s">
        <v>1141</v>
      </c>
      <c r="L159" s="55" t="s">
        <v>940</v>
      </c>
      <c r="M159" s="56" t="s">
        <v>995</v>
      </c>
      <c r="N159" s="56" t="s">
        <v>1037</v>
      </c>
      <c r="O159" s="57" t="s">
        <v>1142</v>
      </c>
      <c r="P159" s="58" t="s">
        <v>1134</v>
      </c>
    </row>
    <row r="160" spans="1:16" ht="13.5" thickBot="1" x14ac:dyDescent="0.25">
      <c r="A160" s="46" t="str">
        <f t="shared" si="12"/>
        <v>IBVS 5741 </v>
      </c>
      <c r="B160" s="12" t="str">
        <f t="shared" si="13"/>
        <v>I</v>
      </c>
      <c r="C160" s="46">
        <f t="shared" si="14"/>
        <v>53684.269099999998</v>
      </c>
      <c r="D160" s="9" t="str">
        <f t="shared" si="15"/>
        <v>vis</v>
      </c>
      <c r="E160" s="54">
        <f>VLOOKUP(C160,Active!C$21:E$968,3,FALSE)</f>
        <v>7098.9993179546873</v>
      </c>
      <c r="F160" s="12" t="s">
        <v>324</v>
      </c>
      <c r="G160" s="9" t="str">
        <f t="shared" si="16"/>
        <v>53684.2691</v>
      </c>
      <c r="H160" s="46">
        <f t="shared" si="17"/>
        <v>7099</v>
      </c>
      <c r="I160" s="55" t="s">
        <v>1143</v>
      </c>
      <c r="J160" s="56" t="s">
        <v>1144</v>
      </c>
      <c r="K160" s="55" t="s">
        <v>1145</v>
      </c>
      <c r="L160" s="55" t="s">
        <v>1089</v>
      </c>
      <c r="M160" s="56" t="s">
        <v>439</v>
      </c>
      <c r="N160" s="56" t="s">
        <v>440</v>
      </c>
      <c r="O160" s="57" t="s">
        <v>1146</v>
      </c>
      <c r="P160" s="58" t="s">
        <v>1147</v>
      </c>
    </row>
    <row r="161" spans="1:16" ht="13.5" thickBot="1" x14ac:dyDescent="0.25">
      <c r="A161" s="46" t="str">
        <f t="shared" si="12"/>
        <v>IBVS 5933 </v>
      </c>
      <c r="B161" s="12" t="str">
        <f t="shared" si="13"/>
        <v>II</v>
      </c>
      <c r="C161" s="46">
        <f t="shared" si="14"/>
        <v>54201.579299999998</v>
      </c>
      <c r="D161" s="9" t="str">
        <f t="shared" si="15"/>
        <v>vis</v>
      </c>
      <c r="E161" s="54">
        <f>VLOOKUP(C161,Active!C$21:E$968,3,FALSE)</f>
        <v>7336.4986430714007</v>
      </c>
      <c r="F161" s="12" t="s">
        <v>324</v>
      </c>
      <c r="G161" s="9" t="str">
        <f t="shared" si="16"/>
        <v>54201.5793</v>
      </c>
      <c r="H161" s="46">
        <f t="shared" si="17"/>
        <v>7336.5</v>
      </c>
      <c r="I161" s="55" t="s">
        <v>1151</v>
      </c>
      <c r="J161" s="56" t="s">
        <v>1152</v>
      </c>
      <c r="K161" s="55" t="s">
        <v>1153</v>
      </c>
      <c r="L161" s="55" t="s">
        <v>1154</v>
      </c>
      <c r="M161" s="56" t="s">
        <v>995</v>
      </c>
      <c r="N161" s="56" t="s">
        <v>324</v>
      </c>
      <c r="O161" s="57" t="s">
        <v>1155</v>
      </c>
      <c r="P161" s="58" t="s">
        <v>1156</v>
      </c>
    </row>
    <row r="162" spans="1:16" ht="13.5" thickBot="1" x14ac:dyDescent="0.25">
      <c r="A162" s="46" t="str">
        <f t="shared" si="12"/>
        <v>IBVS 5933 </v>
      </c>
      <c r="B162" s="12" t="str">
        <f t="shared" si="13"/>
        <v>I</v>
      </c>
      <c r="C162" s="46">
        <f t="shared" si="14"/>
        <v>54359.495999999999</v>
      </c>
      <c r="D162" s="9" t="str">
        <f t="shared" si="15"/>
        <v>vis</v>
      </c>
      <c r="E162" s="54">
        <f>VLOOKUP(C162,Active!C$21:E$968,3,FALSE)</f>
        <v>7408.9988753781654</v>
      </c>
      <c r="F162" s="12" t="s">
        <v>324</v>
      </c>
      <c r="G162" s="9" t="str">
        <f t="shared" si="16"/>
        <v>54359.4960</v>
      </c>
      <c r="H162" s="46">
        <f t="shared" si="17"/>
        <v>7409</v>
      </c>
      <c r="I162" s="55" t="s">
        <v>1161</v>
      </c>
      <c r="J162" s="56" t="s">
        <v>1162</v>
      </c>
      <c r="K162" s="55" t="s">
        <v>1163</v>
      </c>
      <c r="L162" s="55" t="s">
        <v>837</v>
      </c>
      <c r="M162" s="56" t="s">
        <v>995</v>
      </c>
      <c r="N162" s="56" t="s">
        <v>223</v>
      </c>
      <c r="O162" s="57" t="s">
        <v>1155</v>
      </c>
      <c r="P162" s="58" t="s">
        <v>1156</v>
      </c>
    </row>
    <row r="163" spans="1:16" ht="13.5" thickBot="1" x14ac:dyDescent="0.25">
      <c r="A163" s="46" t="str">
        <f t="shared" si="12"/>
        <v>IBVS 5933 </v>
      </c>
      <c r="B163" s="12" t="str">
        <f t="shared" si="13"/>
        <v>I</v>
      </c>
      <c r="C163" s="46">
        <f t="shared" si="14"/>
        <v>54381.2785</v>
      </c>
      <c r="D163" s="9" t="str">
        <f t="shared" si="15"/>
        <v>vis</v>
      </c>
      <c r="E163" s="54">
        <f>VLOOKUP(C163,Active!C$21:E$968,3,FALSE)</f>
        <v>7418.9993142818539</v>
      </c>
      <c r="F163" s="12" t="s">
        <v>324</v>
      </c>
      <c r="G163" s="9" t="str">
        <f t="shared" si="16"/>
        <v>54381.2785</v>
      </c>
      <c r="H163" s="46">
        <f t="shared" si="17"/>
        <v>7419</v>
      </c>
      <c r="I163" s="55" t="s">
        <v>1164</v>
      </c>
      <c r="J163" s="56" t="s">
        <v>1165</v>
      </c>
      <c r="K163" s="55" t="s">
        <v>1166</v>
      </c>
      <c r="L163" s="55" t="s">
        <v>1089</v>
      </c>
      <c r="M163" s="56" t="s">
        <v>995</v>
      </c>
      <c r="N163" s="56" t="s">
        <v>223</v>
      </c>
      <c r="O163" s="57" t="s">
        <v>1155</v>
      </c>
      <c r="P163" s="58" t="s">
        <v>1156</v>
      </c>
    </row>
    <row r="164" spans="1:16" ht="26.25" thickBot="1" x14ac:dyDescent="0.25">
      <c r="A164" s="46" t="str">
        <f t="shared" si="12"/>
        <v>JAAVSO 36(2);186 </v>
      </c>
      <c r="B164" s="12" t="str">
        <f t="shared" si="13"/>
        <v>I</v>
      </c>
      <c r="C164" s="46">
        <f t="shared" si="14"/>
        <v>54583.844599999997</v>
      </c>
      <c r="D164" s="9" t="str">
        <f t="shared" si="15"/>
        <v>vis</v>
      </c>
      <c r="E164" s="54">
        <f>VLOOKUP(C164,Active!C$21:E$968,3,FALSE)</f>
        <v>7511.9982770734705</v>
      </c>
      <c r="F164" s="12" t="s">
        <v>324</v>
      </c>
      <c r="G164" s="9" t="str">
        <f t="shared" si="16"/>
        <v>54583.8446</v>
      </c>
      <c r="H164" s="46">
        <f t="shared" si="17"/>
        <v>7512</v>
      </c>
      <c r="I164" s="55" t="s">
        <v>1172</v>
      </c>
      <c r="J164" s="56" t="s">
        <v>1173</v>
      </c>
      <c r="K164" s="55" t="s">
        <v>1174</v>
      </c>
      <c r="L164" s="55" t="s">
        <v>619</v>
      </c>
      <c r="M164" s="56" t="s">
        <v>995</v>
      </c>
      <c r="N164" s="56" t="s">
        <v>1037</v>
      </c>
      <c r="O164" s="57" t="s">
        <v>691</v>
      </c>
      <c r="P164" s="58" t="s">
        <v>1175</v>
      </c>
    </row>
    <row r="165" spans="1:16" ht="26.25" thickBot="1" x14ac:dyDescent="0.25">
      <c r="A165" s="46" t="str">
        <f t="shared" si="12"/>
        <v>JAAVSO 36(2);186 </v>
      </c>
      <c r="B165" s="12" t="str">
        <f t="shared" si="13"/>
        <v>I</v>
      </c>
      <c r="C165" s="46">
        <f t="shared" si="14"/>
        <v>54594.7376</v>
      </c>
      <c r="D165" s="9" t="str">
        <f t="shared" si="15"/>
        <v>vis</v>
      </c>
      <c r="E165" s="54">
        <f>VLOOKUP(C165,Active!C$21:E$968,3,FALSE)</f>
        <v>7516.9992999578008</v>
      </c>
      <c r="F165" s="12" t="s">
        <v>324</v>
      </c>
      <c r="G165" s="9" t="str">
        <f t="shared" si="16"/>
        <v>54594.7376</v>
      </c>
      <c r="H165" s="46">
        <f t="shared" si="17"/>
        <v>7517</v>
      </c>
      <c r="I165" s="55" t="s">
        <v>1176</v>
      </c>
      <c r="J165" s="56" t="s">
        <v>1177</v>
      </c>
      <c r="K165" s="55" t="s">
        <v>1178</v>
      </c>
      <c r="L165" s="55" t="s">
        <v>1089</v>
      </c>
      <c r="M165" s="56" t="s">
        <v>995</v>
      </c>
      <c r="N165" s="56" t="s">
        <v>1037</v>
      </c>
      <c r="O165" s="57" t="s">
        <v>1160</v>
      </c>
      <c r="P165" s="58" t="s">
        <v>1175</v>
      </c>
    </row>
    <row r="166" spans="1:16" ht="26.25" thickBot="1" x14ac:dyDescent="0.25">
      <c r="A166" s="46" t="str">
        <f t="shared" si="12"/>
        <v>JAAVSO 36(2);186 </v>
      </c>
      <c r="B166" s="12" t="str">
        <f t="shared" si="13"/>
        <v>I</v>
      </c>
      <c r="C166" s="46">
        <f t="shared" si="14"/>
        <v>54642.657200000001</v>
      </c>
      <c r="D166" s="9" t="str">
        <f t="shared" si="15"/>
        <v>vis</v>
      </c>
      <c r="E166" s="54">
        <f>VLOOKUP(C166,Active!C$21:E$968,3,FALSE)</f>
        <v>7538.9993932477901</v>
      </c>
      <c r="F166" s="12" t="s">
        <v>324</v>
      </c>
      <c r="G166" s="9" t="str">
        <f t="shared" si="16"/>
        <v>54642.6572</v>
      </c>
      <c r="H166" s="46">
        <f t="shared" si="17"/>
        <v>7539</v>
      </c>
      <c r="I166" s="55" t="s">
        <v>1179</v>
      </c>
      <c r="J166" s="56" t="s">
        <v>1180</v>
      </c>
      <c r="K166" s="55" t="s">
        <v>1181</v>
      </c>
      <c r="L166" s="55" t="s">
        <v>1182</v>
      </c>
      <c r="M166" s="56" t="s">
        <v>995</v>
      </c>
      <c r="N166" s="56" t="s">
        <v>1037</v>
      </c>
      <c r="O166" s="57" t="s">
        <v>1183</v>
      </c>
      <c r="P166" s="58" t="s">
        <v>1175</v>
      </c>
    </row>
    <row r="167" spans="1:16" ht="13.5" thickBot="1" x14ac:dyDescent="0.25">
      <c r="A167" s="46" t="str">
        <f t="shared" si="12"/>
        <v> JAAVSO 38;85 </v>
      </c>
      <c r="B167" s="12" t="str">
        <f t="shared" si="13"/>
        <v>I</v>
      </c>
      <c r="C167" s="46">
        <f t="shared" si="14"/>
        <v>55045.612800000003</v>
      </c>
      <c r="D167" s="9" t="str">
        <f t="shared" si="15"/>
        <v>vis</v>
      </c>
      <c r="E167" s="54">
        <f>VLOOKUP(C167,Active!C$21:E$968,3,FALSE)</f>
        <v>7723.9980324627149</v>
      </c>
      <c r="F167" s="12" t="s">
        <v>324</v>
      </c>
      <c r="G167" s="9" t="str">
        <f t="shared" si="16"/>
        <v>55045.6128</v>
      </c>
      <c r="H167" s="46">
        <f t="shared" si="17"/>
        <v>7724</v>
      </c>
      <c r="I167" s="55" t="s">
        <v>1302</v>
      </c>
      <c r="J167" s="56" t="s">
        <v>1303</v>
      </c>
      <c r="K167" s="55" t="s">
        <v>1304</v>
      </c>
      <c r="L167" s="55" t="s">
        <v>1305</v>
      </c>
      <c r="M167" s="56" t="s">
        <v>995</v>
      </c>
      <c r="N167" s="56" t="s">
        <v>705</v>
      </c>
      <c r="O167" s="57" t="s">
        <v>1183</v>
      </c>
      <c r="P167" s="57" t="s">
        <v>1306</v>
      </c>
    </row>
    <row r="168" spans="1:16" ht="13.5" thickBot="1" x14ac:dyDescent="0.25">
      <c r="A168" s="46" t="str">
        <f t="shared" si="12"/>
        <v> JAAVSO 38;85 </v>
      </c>
      <c r="B168" s="12" t="str">
        <f t="shared" si="13"/>
        <v>I</v>
      </c>
      <c r="C168" s="46">
        <f t="shared" si="14"/>
        <v>55058.683799999999</v>
      </c>
      <c r="D168" s="9" t="str">
        <f t="shared" si="15"/>
        <v>vis</v>
      </c>
      <c r="E168" s="54">
        <f>VLOOKUP(C168,Active!C$21:E$968,3,FALSE)</f>
        <v>7729.998984461341</v>
      </c>
      <c r="F168" s="12" t="s">
        <v>324</v>
      </c>
      <c r="G168" s="9" t="str">
        <f t="shared" si="16"/>
        <v>55058.6838</v>
      </c>
      <c r="H168" s="46">
        <f t="shared" si="17"/>
        <v>7730</v>
      </c>
      <c r="I168" s="55" t="s">
        <v>1326</v>
      </c>
      <c r="J168" s="56" t="s">
        <v>1327</v>
      </c>
      <c r="K168" s="55" t="s">
        <v>1328</v>
      </c>
      <c r="L168" s="55" t="s">
        <v>1329</v>
      </c>
      <c r="M168" s="56" t="s">
        <v>995</v>
      </c>
      <c r="N168" s="56" t="s">
        <v>705</v>
      </c>
      <c r="O168" s="57" t="s">
        <v>691</v>
      </c>
      <c r="P168" s="57" t="s">
        <v>1306</v>
      </c>
    </row>
    <row r="169" spans="1:16" ht="13.5" thickBot="1" x14ac:dyDescent="0.25">
      <c r="A169" s="46" t="str">
        <f t="shared" si="12"/>
        <v>BAVM 214 </v>
      </c>
      <c r="B169" s="12" t="str">
        <f t="shared" si="13"/>
        <v>II</v>
      </c>
      <c r="C169" s="46">
        <f t="shared" si="14"/>
        <v>55068.485500000003</v>
      </c>
      <c r="D169" s="9" t="str">
        <f t="shared" si="15"/>
        <v>vis</v>
      </c>
      <c r="E169" s="54">
        <f>VLOOKUP(C169,Active!C$21:E$968,3,FALSE)</f>
        <v>7734.4989868486846</v>
      </c>
      <c r="F169" s="12" t="s">
        <v>324</v>
      </c>
      <c r="G169" s="9" t="str">
        <f t="shared" si="16"/>
        <v>55068.4855</v>
      </c>
      <c r="H169" s="46">
        <f t="shared" si="17"/>
        <v>7734.5</v>
      </c>
      <c r="I169" s="55" t="s">
        <v>1342</v>
      </c>
      <c r="J169" s="56" t="s">
        <v>1343</v>
      </c>
      <c r="K169" s="55" t="s">
        <v>1344</v>
      </c>
      <c r="L169" s="55" t="s">
        <v>1329</v>
      </c>
      <c r="M169" s="56" t="s">
        <v>995</v>
      </c>
      <c r="N169" s="56" t="s">
        <v>1345</v>
      </c>
      <c r="O169" s="57" t="s">
        <v>1346</v>
      </c>
      <c r="P169" s="58" t="s">
        <v>1347</v>
      </c>
    </row>
    <row r="170" spans="1:16" ht="13.5" thickBot="1" x14ac:dyDescent="0.25">
      <c r="A170" s="46" t="str">
        <f t="shared" si="12"/>
        <v> JAAVSO 39;94 </v>
      </c>
      <c r="B170" s="12" t="str">
        <f t="shared" si="13"/>
        <v>I</v>
      </c>
      <c r="C170" s="46">
        <f t="shared" si="14"/>
        <v>55304.813499999997</v>
      </c>
      <c r="D170" s="9" t="str">
        <f t="shared" si="15"/>
        <v>vis</v>
      </c>
      <c r="E170" s="54">
        <f>VLOOKUP(C170,Active!C$21:E$968,3,FALSE)</f>
        <v>7842.998182314348</v>
      </c>
      <c r="F170" s="12" t="s">
        <v>324</v>
      </c>
      <c r="G170" s="9" t="str">
        <f t="shared" si="16"/>
        <v>55304.8135</v>
      </c>
      <c r="H170" s="46">
        <f t="shared" si="17"/>
        <v>7843</v>
      </c>
      <c r="I170" s="55" t="s">
        <v>1653</v>
      </c>
      <c r="J170" s="56" t="s">
        <v>1654</v>
      </c>
      <c r="K170" s="55" t="s">
        <v>1655</v>
      </c>
      <c r="L170" s="55" t="s">
        <v>1126</v>
      </c>
      <c r="M170" s="56" t="s">
        <v>995</v>
      </c>
      <c r="N170" s="56" t="s">
        <v>705</v>
      </c>
      <c r="O170" s="57" t="s">
        <v>691</v>
      </c>
      <c r="P170" s="57" t="s">
        <v>1656</v>
      </c>
    </row>
    <row r="171" spans="1:16" ht="13.5" thickBot="1" x14ac:dyDescent="0.25">
      <c r="A171" s="46" t="str">
        <f t="shared" si="12"/>
        <v> JAAVSO 39;94 </v>
      </c>
      <c r="B171" s="12" t="str">
        <f t="shared" si="13"/>
        <v>I</v>
      </c>
      <c r="C171" s="46">
        <f t="shared" si="14"/>
        <v>55437.682699999998</v>
      </c>
      <c r="D171" s="9" t="str">
        <f t="shared" si="15"/>
        <v>vis</v>
      </c>
      <c r="E171" s="54">
        <f>VLOOKUP(C171,Active!C$21:E$968,3,FALSE)</f>
        <v>7903.9990002545273</v>
      </c>
      <c r="F171" s="12" t="s">
        <v>324</v>
      </c>
      <c r="G171" s="9" t="str">
        <f t="shared" si="16"/>
        <v>55437.6827</v>
      </c>
      <c r="H171" s="46">
        <f t="shared" si="17"/>
        <v>7904</v>
      </c>
      <c r="I171" s="55" t="s">
        <v>1827</v>
      </c>
      <c r="J171" s="56" t="s">
        <v>1828</v>
      </c>
      <c r="K171" s="55" t="s">
        <v>1829</v>
      </c>
      <c r="L171" s="55" t="s">
        <v>1329</v>
      </c>
      <c r="M171" s="56" t="s">
        <v>995</v>
      </c>
      <c r="N171" s="56" t="s">
        <v>705</v>
      </c>
      <c r="O171" s="57" t="s">
        <v>691</v>
      </c>
      <c r="P171" s="57" t="s">
        <v>1656</v>
      </c>
    </row>
    <row r="172" spans="1:16" ht="13.5" thickBot="1" x14ac:dyDescent="0.25">
      <c r="A172" s="46" t="str">
        <f t="shared" si="12"/>
        <v> JAAVSO 40;975 </v>
      </c>
      <c r="B172" s="12" t="str">
        <f t="shared" si="13"/>
        <v>I</v>
      </c>
      <c r="C172" s="46">
        <f t="shared" si="14"/>
        <v>55718.664799999999</v>
      </c>
      <c r="D172" s="9" t="str">
        <f t="shared" si="15"/>
        <v>vis</v>
      </c>
      <c r="E172" s="54">
        <f>VLOOKUP(C172,Active!C$21:E$968,3,FALSE)</f>
        <v>8032.9990839951479</v>
      </c>
      <c r="F172" s="12" t="s">
        <v>324</v>
      </c>
      <c r="G172" s="9" t="str">
        <f t="shared" si="16"/>
        <v>55718.6648</v>
      </c>
      <c r="H172" s="46">
        <f t="shared" si="17"/>
        <v>8033</v>
      </c>
      <c r="I172" s="55" t="s">
        <v>2175</v>
      </c>
      <c r="J172" s="56" t="s">
        <v>2176</v>
      </c>
      <c r="K172" s="55" t="s">
        <v>2177</v>
      </c>
      <c r="L172" s="55" t="s">
        <v>1074</v>
      </c>
      <c r="M172" s="56" t="s">
        <v>995</v>
      </c>
      <c r="N172" s="56" t="s">
        <v>324</v>
      </c>
      <c r="O172" s="57" t="s">
        <v>691</v>
      </c>
      <c r="P172" s="57" t="s">
        <v>2178</v>
      </c>
    </row>
    <row r="173" spans="1:16" ht="13.5" thickBot="1" x14ac:dyDescent="0.25">
      <c r="A173" s="46" t="str">
        <f t="shared" si="12"/>
        <v> JAAVSO 41;122 </v>
      </c>
      <c r="B173" s="12" t="str">
        <f t="shared" si="13"/>
        <v>I</v>
      </c>
      <c r="C173" s="46">
        <f t="shared" si="14"/>
        <v>55840.641900000002</v>
      </c>
      <c r="D173" s="9" t="str">
        <f t="shared" si="15"/>
        <v>vis</v>
      </c>
      <c r="E173" s="54">
        <f>VLOOKUP(C173,Active!C$21:E$968,3,FALSE)</f>
        <v>8088.9992922448491</v>
      </c>
      <c r="F173" s="12" t="s">
        <v>324</v>
      </c>
      <c r="G173" s="9" t="str">
        <f t="shared" si="16"/>
        <v>55840.6419</v>
      </c>
      <c r="H173" s="46">
        <f t="shared" si="17"/>
        <v>8089</v>
      </c>
      <c r="I173" s="55" t="s">
        <v>2337</v>
      </c>
      <c r="J173" s="56" t="s">
        <v>2338</v>
      </c>
      <c r="K173" s="55" t="s">
        <v>2339</v>
      </c>
      <c r="L173" s="55" t="s">
        <v>1089</v>
      </c>
      <c r="M173" s="56" t="s">
        <v>995</v>
      </c>
      <c r="N173" s="56" t="s">
        <v>324</v>
      </c>
      <c r="O173" s="57" t="s">
        <v>1043</v>
      </c>
      <c r="P173" s="57" t="s">
        <v>2340</v>
      </c>
    </row>
    <row r="174" spans="1:16" ht="13.5" thickBot="1" x14ac:dyDescent="0.25">
      <c r="A174" s="46" t="str">
        <f t="shared" si="12"/>
        <v>BAVM 234 </v>
      </c>
      <c r="B174" s="12" t="str">
        <f t="shared" si="13"/>
        <v>I</v>
      </c>
      <c r="C174" s="46">
        <f t="shared" si="14"/>
        <v>56535.4735</v>
      </c>
      <c r="D174" s="9" t="str">
        <f t="shared" si="15"/>
        <v>vis</v>
      </c>
      <c r="E174" s="54">
        <f>VLOOKUP(C174,Active!C$21:E$968,3,FALSE)</f>
        <v>8407.9994512785706</v>
      </c>
      <c r="F174" s="12" t="s">
        <v>324</v>
      </c>
      <c r="G174" s="9" t="str">
        <f t="shared" si="16"/>
        <v>56535.4735</v>
      </c>
      <c r="H174" s="46">
        <f t="shared" si="17"/>
        <v>8408</v>
      </c>
      <c r="I174" s="55" t="s">
        <v>145</v>
      </c>
      <c r="J174" s="56" t="s">
        <v>146</v>
      </c>
      <c r="K174" s="55" t="s">
        <v>147</v>
      </c>
      <c r="L174" s="55" t="s">
        <v>148</v>
      </c>
      <c r="M174" s="56" t="s">
        <v>995</v>
      </c>
      <c r="N174" s="56" t="s">
        <v>1132</v>
      </c>
      <c r="O174" s="57" t="s">
        <v>149</v>
      </c>
      <c r="P174" s="58" t="s">
        <v>150</v>
      </c>
    </row>
    <row r="175" spans="1:16" ht="13.5" thickBot="1" x14ac:dyDescent="0.25">
      <c r="A175" s="46" t="str">
        <f t="shared" si="12"/>
        <v>BAVM 239 </v>
      </c>
      <c r="B175" s="12" t="str">
        <f t="shared" si="13"/>
        <v>I</v>
      </c>
      <c r="C175" s="46">
        <f t="shared" si="14"/>
        <v>56535.4735</v>
      </c>
      <c r="D175" s="9" t="str">
        <f t="shared" si="15"/>
        <v>vis</v>
      </c>
      <c r="E175" s="54">
        <f>VLOOKUP(C175,Active!C$21:E$968,3,FALSE)</f>
        <v>8407.9994512785706</v>
      </c>
      <c r="F175" s="12" t="s">
        <v>324</v>
      </c>
      <c r="G175" s="9" t="str">
        <f t="shared" si="16"/>
        <v>56535.4735</v>
      </c>
      <c r="H175" s="46">
        <f t="shared" si="17"/>
        <v>8408</v>
      </c>
      <c r="I175" s="55" t="s">
        <v>145</v>
      </c>
      <c r="J175" s="56" t="s">
        <v>146</v>
      </c>
      <c r="K175" s="55" t="s">
        <v>147</v>
      </c>
      <c r="L175" s="55" t="s">
        <v>148</v>
      </c>
      <c r="M175" s="56" t="s">
        <v>995</v>
      </c>
      <c r="N175" s="56" t="s">
        <v>1132</v>
      </c>
      <c r="O175" s="57" t="s">
        <v>149</v>
      </c>
      <c r="P175" s="58" t="s">
        <v>151</v>
      </c>
    </row>
    <row r="176" spans="1:16" ht="13.5" thickBot="1" x14ac:dyDescent="0.25">
      <c r="A176" s="46" t="str">
        <f t="shared" si="12"/>
        <v> JAAVSO 41;328 </v>
      </c>
      <c r="B176" s="12" t="str">
        <f t="shared" si="13"/>
        <v>I</v>
      </c>
      <c r="C176" s="46">
        <f t="shared" si="14"/>
        <v>56537.650500000003</v>
      </c>
      <c r="D176" s="9" t="str">
        <f t="shared" si="15"/>
        <v>vis</v>
      </c>
      <c r="E176" s="54">
        <f>VLOOKUP(C176,Active!C$21:E$968,3,FALSE)</f>
        <v>8408.9989212885939</v>
      </c>
      <c r="F176" s="12" t="s">
        <v>324</v>
      </c>
      <c r="G176" s="9" t="str">
        <f t="shared" si="16"/>
        <v>56537.6505</v>
      </c>
      <c r="H176" s="46">
        <f t="shared" si="17"/>
        <v>8409</v>
      </c>
      <c r="I176" s="55" t="s">
        <v>152</v>
      </c>
      <c r="J176" s="56" t="s">
        <v>153</v>
      </c>
      <c r="K176" s="55" t="s">
        <v>154</v>
      </c>
      <c r="L176" s="55" t="s">
        <v>1103</v>
      </c>
      <c r="M176" s="56" t="s">
        <v>995</v>
      </c>
      <c r="N176" s="56" t="s">
        <v>324</v>
      </c>
      <c r="O176" s="57" t="s">
        <v>691</v>
      </c>
      <c r="P176" s="57" t="s">
        <v>155</v>
      </c>
    </row>
    <row r="177" spans="1:16" ht="13.5" thickBot="1" x14ac:dyDescent="0.25">
      <c r="A177" s="46" t="str">
        <f t="shared" si="12"/>
        <v>BAVM 238 </v>
      </c>
      <c r="B177" s="12" t="str">
        <f t="shared" si="13"/>
        <v>II</v>
      </c>
      <c r="C177" s="46">
        <f t="shared" si="14"/>
        <v>56841.504099999998</v>
      </c>
      <c r="D177" s="9" t="str">
        <f t="shared" si="15"/>
        <v>vis</v>
      </c>
      <c r="E177" s="54">
        <f>VLOOKUP(C177,Active!C$21:E$968,3,FALSE)</f>
        <v>8548.49940849005</v>
      </c>
      <c r="F177" s="12" t="s">
        <v>324</v>
      </c>
      <c r="G177" s="9" t="str">
        <f t="shared" si="16"/>
        <v>56841.5041</v>
      </c>
      <c r="H177" s="46">
        <f t="shared" si="17"/>
        <v>8548.5</v>
      </c>
      <c r="I177" s="55" t="s">
        <v>156</v>
      </c>
      <c r="J177" s="56" t="s">
        <v>157</v>
      </c>
      <c r="K177" s="55" t="s">
        <v>158</v>
      </c>
      <c r="L177" s="55" t="s">
        <v>1182</v>
      </c>
      <c r="M177" s="56" t="s">
        <v>995</v>
      </c>
      <c r="N177" s="56" t="s">
        <v>1132</v>
      </c>
      <c r="O177" s="57" t="s">
        <v>149</v>
      </c>
      <c r="P177" s="58" t="s">
        <v>159</v>
      </c>
    </row>
    <row r="178" spans="1:16" ht="12.75" customHeight="1" thickBot="1" x14ac:dyDescent="0.25">
      <c r="A178" s="46" t="str">
        <f t="shared" si="12"/>
        <v> AN 255.425 </v>
      </c>
      <c r="B178" s="12" t="str">
        <f t="shared" si="13"/>
        <v>I</v>
      </c>
      <c r="C178" s="46">
        <f t="shared" si="14"/>
        <v>27668.382000000001</v>
      </c>
      <c r="D178" s="9" t="str">
        <f t="shared" si="15"/>
        <v>vis</v>
      </c>
      <c r="E178" s="54">
        <f>VLOOKUP(C178,Active!C$21:E$968,3,FALSE)</f>
        <v>-4845.0057075843642</v>
      </c>
      <c r="F178" s="12" t="s">
        <v>324</v>
      </c>
      <c r="G178" s="9" t="str">
        <f t="shared" si="16"/>
        <v>27668.382</v>
      </c>
      <c r="H178" s="46">
        <f t="shared" si="17"/>
        <v>-4845</v>
      </c>
      <c r="I178" s="55" t="s">
        <v>328</v>
      </c>
      <c r="J178" s="56" t="s">
        <v>329</v>
      </c>
      <c r="K178" s="55">
        <v>-4845</v>
      </c>
      <c r="L178" s="55" t="s">
        <v>330</v>
      </c>
      <c r="M178" s="56" t="s">
        <v>331</v>
      </c>
      <c r="N178" s="56"/>
      <c r="O178" s="57" t="s">
        <v>332</v>
      </c>
      <c r="P178" s="57" t="s">
        <v>333</v>
      </c>
    </row>
    <row r="179" spans="1:16" ht="12.75" customHeight="1" thickBot="1" x14ac:dyDescent="0.25">
      <c r="A179" s="46" t="str">
        <f t="shared" si="12"/>
        <v> AAC 3.30 </v>
      </c>
      <c r="B179" s="12" t="str">
        <f t="shared" si="13"/>
        <v>I</v>
      </c>
      <c r="C179" s="46">
        <f t="shared" si="14"/>
        <v>28034.327000000001</v>
      </c>
      <c r="D179" s="9" t="str">
        <f t="shared" si="15"/>
        <v>vis</v>
      </c>
      <c r="E179" s="54">
        <f>VLOOKUP(C179,Active!C$21:E$968,3,FALSE)</f>
        <v>-4676.9987931066762</v>
      </c>
      <c r="F179" s="12" t="s">
        <v>324</v>
      </c>
      <c r="G179" s="9" t="str">
        <f t="shared" si="16"/>
        <v>28034.327</v>
      </c>
      <c r="H179" s="46">
        <f t="shared" si="17"/>
        <v>-4677</v>
      </c>
      <c r="I179" s="55" t="s">
        <v>334</v>
      </c>
      <c r="J179" s="56" t="s">
        <v>335</v>
      </c>
      <c r="K179" s="55">
        <v>-4677</v>
      </c>
      <c r="L179" s="55" t="s">
        <v>336</v>
      </c>
      <c r="M179" s="56" t="s">
        <v>337</v>
      </c>
      <c r="N179" s="56"/>
      <c r="O179" s="57" t="s">
        <v>338</v>
      </c>
      <c r="P179" s="57" t="s">
        <v>339</v>
      </c>
    </row>
    <row r="180" spans="1:16" ht="12.75" customHeight="1" thickBot="1" x14ac:dyDescent="0.25">
      <c r="A180" s="46" t="str">
        <f t="shared" si="12"/>
        <v> HB 917.7 </v>
      </c>
      <c r="B180" s="12" t="str">
        <f t="shared" si="13"/>
        <v>I</v>
      </c>
      <c r="C180" s="46">
        <f t="shared" si="14"/>
        <v>28034.327000000001</v>
      </c>
      <c r="D180" s="9" t="str">
        <f t="shared" si="15"/>
        <v>vis</v>
      </c>
      <c r="E180" s="54">
        <f>VLOOKUP(C180,Active!C$21:E$968,3,FALSE)</f>
        <v>-4676.9987931066762</v>
      </c>
      <c r="F180" s="12" t="s">
        <v>324</v>
      </c>
      <c r="G180" s="9" t="str">
        <f t="shared" si="16"/>
        <v>28034.327</v>
      </c>
      <c r="H180" s="46">
        <f t="shared" si="17"/>
        <v>-4677</v>
      </c>
      <c r="I180" s="55" t="s">
        <v>334</v>
      </c>
      <c r="J180" s="56" t="s">
        <v>335</v>
      </c>
      <c r="K180" s="55">
        <v>-4677</v>
      </c>
      <c r="L180" s="55" t="s">
        <v>336</v>
      </c>
      <c r="M180" s="56" t="s">
        <v>326</v>
      </c>
      <c r="N180" s="56"/>
      <c r="O180" s="57" t="s">
        <v>340</v>
      </c>
      <c r="P180" s="57" t="s">
        <v>341</v>
      </c>
    </row>
    <row r="181" spans="1:16" ht="12.75" customHeight="1" thickBot="1" x14ac:dyDescent="0.25">
      <c r="A181" s="46" t="str">
        <f t="shared" si="12"/>
        <v> HA 113.75 </v>
      </c>
      <c r="B181" s="12" t="str">
        <f t="shared" si="13"/>
        <v>I</v>
      </c>
      <c r="C181" s="46">
        <f t="shared" si="14"/>
        <v>29768.535</v>
      </c>
      <c r="D181" s="9" t="str">
        <f t="shared" si="15"/>
        <v>vis</v>
      </c>
      <c r="E181" s="54">
        <f>VLOOKUP(C181,Active!C$21:E$968,3,FALSE)</f>
        <v>-3880.8164839003143</v>
      </c>
      <c r="F181" s="12" t="s">
        <v>324</v>
      </c>
      <c r="G181" s="9" t="str">
        <f t="shared" si="16"/>
        <v>29768.535</v>
      </c>
      <c r="H181" s="46">
        <f t="shared" si="17"/>
        <v>-3881</v>
      </c>
      <c r="I181" s="55" t="s">
        <v>342</v>
      </c>
      <c r="J181" s="56" t="s">
        <v>343</v>
      </c>
      <c r="K181" s="55">
        <v>-3881</v>
      </c>
      <c r="L181" s="55" t="s">
        <v>344</v>
      </c>
      <c r="M181" s="56" t="s">
        <v>326</v>
      </c>
      <c r="N181" s="56"/>
      <c r="O181" s="57" t="s">
        <v>345</v>
      </c>
      <c r="P181" s="57" t="s">
        <v>346</v>
      </c>
    </row>
    <row r="182" spans="1:16" ht="12.75" customHeight="1" thickBot="1" x14ac:dyDescent="0.25">
      <c r="A182" s="46" t="str">
        <f t="shared" si="12"/>
        <v>BAVM 8 </v>
      </c>
      <c r="B182" s="12" t="str">
        <f t="shared" si="13"/>
        <v>I</v>
      </c>
      <c r="C182" s="46">
        <f t="shared" si="14"/>
        <v>33440.508000000002</v>
      </c>
      <c r="D182" s="9" t="str">
        <f t="shared" si="15"/>
        <v>vis</v>
      </c>
      <c r="E182" s="54">
        <f>VLOOKUP(C182,Active!C$21:E$968,3,FALSE)</f>
        <v>-2194.9979762683474</v>
      </c>
      <c r="F182" s="12" t="s">
        <v>324</v>
      </c>
      <c r="G182" s="9" t="str">
        <f t="shared" si="16"/>
        <v>33440.508</v>
      </c>
      <c r="H182" s="46">
        <f t="shared" si="17"/>
        <v>-2195</v>
      </c>
      <c r="I182" s="55" t="s">
        <v>347</v>
      </c>
      <c r="J182" s="56" t="s">
        <v>348</v>
      </c>
      <c r="K182" s="55">
        <v>-2195</v>
      </c>
      <c r="L182" s="55" t="s">
        <v>349</v>
      </c>
      <c r="M182" s="56" t="s">
        <v>337</v>
      </c>
      <c r="N182" s="56"/>
      <c r="O182" s="57" t="s">
        <v>350</v>
      </c>
      <c r="P182" s="58" t="s">
        <v>351</v>
      </c>
    </row>
    <row r="183" spans="1:16" ht="12.75" customHeight="1" thickBot="1" x14ac:dyDescent="0.25">
      <c r="A183" s="46" t="str">
        <f t="shared" si="12"/>
        <v>BAVM 8 </v>
      </c>
      <c r="B183" s="12" t="str">
        <f t="shared" si="13"/>
        <v>I</v>
      </c>
      <c r="C183" s="46">
        <f t="shared" si="14"/>
        <v>33514.553999999996</v>
      </c>
      <c r="D183" s="9" t="str">
        <f t="shared" si="15"/>
        <v>vis</v>
      </c>
      <c r="E183" s="54">
        <f>VLOOKUP(C183,Active!C$21:E$968,3,FALSE)</f>
        <v>-2161.0031410078191</v>
      </c>
      <c r="F183" s="12" t="s">
        <v>324</v>
      </c>
      <c r="G183" s="9" t="str">
        <f t="shared" si="16"/>
        <v>33514.554</v>
      </c>
      <c r="H183" s="46">
        <f t="shared" si="17"/>
        <v>-2161</v>
      </c>
      <c r="I183" s="55" t="s">
        <v>352</v>
      </c>
      <c r="J183" s="56" t="s">
        <v>353</v>
      </c>
      <c r="K183" s="55">
        <v>-2161</v>
      </c>
      <c r="L183" s="55" t="s">
        <v>354</v>
      </c>
      <c r="M183" s="56" t="s">
        <v>337</v>
      </c>
      <c r="N183" s="56"/>
      <c r="O183" s="57" t="s">
        <v>355</v>
      </c>
      <c r="P183" s="58" t="s">
        <v>351</v>
      </c>
    </row>
    <row r="184" spans="1:16" ht="12.75" customHeight="1" thickBot="1" x14ac:dyDescent="0.25">
      <c r="A184" s="46" t="str">
        <f t="shared" si="12"/>
        <v>BAVM 8 </v>
      </c>
      <c r="B184" s="12" t="str">
        <f t="shared" si="13"/>
        <v>I</v>
      </c>
      <c r="C184" s="46">
        <f t="shared" si="14"/>
        <v>33514.557999999997</v>
      </c>
      <c r="D184" s="9" t="str">
        <f t="shared" si="15"/>
        <v>vis</v>
      </c>
      <c r="E184" s="54">
        <f>VLOOKUP(C184,Active!C$21:E$968,3,FALSE)</f>
        <v>-2161.0013045907126</v>
      </c>
      <c r="F184" s="12" t="s">
        <v>324</v>
      </c>
      <c r="G184" s="9" t="str">
        <f t="shared" si="16"/>
        <v>33514.558</v>
      </c>
      <c r="H184" s="46">
        <f t="shared" si="17"/>
        <v>-2161</v>
      </c>
      <c r="I184" s="55" t="s">
        <v>356</v>
      </c>
      <c r="J184" s="56" t="s">
        <v>357</v>
      </c>
      <c r="K184" s="55">
        <v>-2161</v>
      </c>
      <c r="L184" s="55" t="s">
        <v>325</v>
      </c>
      <c r="M184" s="56" t="s">
        <v>337</v>
      </c>
      <c r="N184" s="56"/>
      <c r="O184" s="57" t="s">
        <v>358</v>
      </c>
      <c r="P184" s="58" t="s">
        <v>351</v>
      </c>
    </row>
    <row r="185" spans="1:16" ht="12.75" customHeight="1" thickBot="1" x14ac:dyDescent="0.25">
      <c r="A185" s="46" t="str">
        <f t="shared" si="12"/>
        <v>BAVM 8 </v>
      </c>
      <c r="B185" s="12" t="str">
        <f t="shared" si="13"/>
        <v>I</v>
      </c>
      <c r="C185" s="46">
        <f t="shared" si="14"/>
        <v>33514.559999999998</v>
      </c>
      <c r="D185" s="9" t="str">
        <f t="shared" si="15"/>
        <v>vis</v>
      </c>
      <c r="E185" s="54">
        <f>VLOOKUP(C185,Active!C$21:E$968,3,FALSE)</f>
        <v>-2161.0003863821594</v>
      </c>
      <c r="F185" s="12" t="s">
        <v>324</v>
      </c>
      <c r="G185" s="9" t="str">
        <f t="shared" si="16"/>
        <v>33514.560</v>
      </c>
      <c r="H185" s="46">
        <f t="shared" si="17"/>
        <v>-2161</v>
      </c>
      <c r="I185" s="55" t="s">
        <v>359</v>
      </c>
      <c r="J185" s="56" t="s">
        <v>360</v>
      </c>
      <c r="K185" s="55">
        <v>-2161</v>
      </c>
      <c r="L185" s="55" t="s">
        <v>361</v>
      </c>
      <c r="M185" s="56" t="s">
        <v>337</v>
      </c>
      <c r="N185" s="56"/>
      <c r="O185" s="57" t="s">
        <v>350</v>
      </c>
      <c r="P185" s="58" t="s">
        <v>351</v>
      </c>
    </row>
    <row r="186" spans="1:16" ht="12.75" customHeight="1" thickBot="1" x14ac:dyDescent="0.25">
      <c r="A186" s="46" t="str">
        <f t="shared" si="12"/>
        <v>BAVM 8 </v>
      </c>
      <c r="B186" s="12" t="str">
        <f t="shared" si="13"/>
        <v>I</v>
      </c>
      <c r="C186" s="46">
        <f t="shared" si="14"/>
        <v>33538.521999999997</v>
      </c>
      <c r="D186" s="9" t="str">
        <f t="shared" si="15"/>
        <v>vis</v>
      </c>
      <c r="E186" s="54">
        <f>VLOOKUP(C186,Active!C$21:E$968,3,FALSE)</f>
        <v>-2149.9993297077567</v>
      </c>
      <c r="F186" s="12" t="s">
        <v>324</v>
      </c>
      <c r="G186" s="9" t="str">
        <f t="shared" si="16"/>
        <v>33538.522</v>
      </c>
      <c r="H186" s="46">
        <f t="shared" si="17"/>
        <v>-2150</v>
      </c>
      <c r="I186" s="55" t="s">
        <v>362</v>
      </c>
      <c r="J186" s="56" t="s">
        <v>363</v>
      </c>
      <c r="K186" s="55">
        <v>-2150</v>
      </c>
      <c r="L186" s="55" t="s">
        <v>364</v>
      </c>
      <c r="M186" s="56" t="s">
        <v>337</v>
      </c>
      <c r="N186" s="56"/>
      <c r="O186" s="57" t="s">
        <v>355</v>
      </c>
      <c r="P186" s="58" t="s">
        <v>351</v>
      </c>
    </row>
    <row r="187" spans="1:16" ht="12.75" customHeight="1" thickBot="1" x14ac:dyDescent="0.25">
      <c r="A187" s="46" t="str">
        <f t="shared" si="12"/>
        <v>BAVM 8 </v>
      </c>
      <c r="B187" s="12" t="str">
        <f t="shared" si="13"/>
        <v>I</v>
      </c>
      <c r="C187" s="46">
        <f t="shared" si="14"/>
        <v>33538.525999999998</v>
      </c>
      <c r="D187" s="9" t="str">
        <f t="shared" si="15"/>
        <v>vis</v>
      </c>
      <c r="E187" s="54">
        <f>VLOOKUP(C187,Active!C$21:E$968,3,FALSE)</f>
        <v>-2149.9974932906503</v>
      </c>
      <c r="F187" s="12" t="s">
        <v>324</v>
      </c>
      <c r="G187" s="9" t="str">
        <f t="shared" si="16"/>
        <v>33538.526</v>
      </c>
      <c r="H187" s="46">
        <f t="shared" si="17"/>
        <v>-2150</v>
      </c>
      <c r="I187" s="55" t="s">
        <v>365</v>
      </c>
      <c r="J187" s="56" t="s">
        <v>366</v>
      </c>
      <c r="K187" s="55">
        <v>-2150</v>
      </c>
      <c r="L187" s="55" t="s">
        <v>367</v>
      </c>
      <c r="M187" s="56" t="s">
        <v>337</v>
      </c>
      <c r="N187" s="56"/>
      <c r="O187" s="57" t="s">
        <v>358</v>
      </c>
      <c r="P187" s="58" t="s">
        <v>351</v>
      </c>
    </row>
    <row r="188" spans="1:16" ht="12.75" customHeight="1" thickBot="1" x14ac:dyDescent="0.25">
      <c r="A188" s="46" t="str">
        <f t="shared" si="12"/>
        <v>BAVM 8 </v>
      </c>
      <c r="B188" s="12" t="str">
        <f t="shared" si="13"/>
        <v>I</v>
      </c>
      <c r="C188" s="46">
        <f t="shared" si="14"/>
        <v>33538.529000000002</v>
      </c>
      <c r="D188" s="9" t="str">
        <f t="shared" si="15"/>
        <v>vis</v>
      </c>
      <c r="E188" s="54">
        <f>VLOOKUP(C188,Active!C$21:E$968,3,FALSE)</f>
        <v>-2149.9961159778186</v>
      </c>
      <c r="F188" s="12" t="s">
        <v>324</v>
      </c>
      <c r="G188" s="9" t="str">
        <f t="shared" si="16"/>
        <v>33538.529</v>
      </c>
      <c r="H188" s="46">
        <f t="shared" si="17"/>
        <v>-2150</v>
      </c>
      <c r="I188" s="55" t="s">
        <v>368</v>
      </c>
      <c r="J188" s="56" t="s">
        <v>369</v>
      </c>
      <c r="K188" s="55">
        <v>-2150</v>
      </c>
      <c r="L188" s="55" t="s">
        <v>370</v>
      </c>
      <c r="M188" s="56" t="s">
        <v>337</v>
      </c>
      <c r="N188" s="56"/>
      <c r="O188" s="57" t="s">
        <v>350</v>
      </c>
      <c r="P188" s="58" t="s">
        <v>351</v>
      </c>
    </row>
    <row r="189" spans="1:16" ht="13.5" thickBot="1" x14ac:dyDescent="0.25">
      <c r="A189" s="46" t="str">
        <f t="shared" si="12"/>
        <v>BAVM 8 </v>
      </c>
      <c r="B189" s="12" t="str">
        <f t="shared" si="13"/>
        <v>I</v>
      </c>
      <c r="C189" s="46">
        <f t="shared" si="14"/>
        <v>33745.442999999999</v>
      </c>
      <c r="D189" s="9" t="str">
        <f t="shared" si="15"/>
        <v>vis</v>
      </c>
      <c r="E189" s="54">
        <f>VLOOKUP(C189,Active!C$21:E$968,3,FALSE)</f>
        <v>-2055.0010137022418</v>
      </c>
      <c r="F189" s="12" t="s">
        <v>324</v>
      </c>
      <c r="G189" s="9" t="str">
        <f t="shared" si="16"/>
        <v>33745.443</v>
      </c>
      <c r="H189" s="46">
        <f t="shared" si="17"/>
        <v>-2055</v>
      </c>
      <c r="I189" s="55" t="s">
        <v>371</v>
      </c>
      <c r="J189" s="56" t="s">
        <v>372</v>
      </c>
      <c r="K189" s="55">
        <v>-2055</v>
      </c>
      <c r="L189" s="55" t="s">
        <v>373</v>
      </c>
      <c r="M189" s="56" t="s">
        <v>337</v>
      </c>
      <c r="N189" s="56"/>
      <c r="O189" s="57" t="s">
        <v>358</v>
      </c>
      <c r="P189" s="58" t="s">
        <v>351</v>
      </c>
    </row>
    <row r="190" spans="1:16" ht="13.5" thickBot="1" x14ac:dyDescent="0.25">
      <c r="A190" s="46" t="str">
        <f t="shared" si="12"/>
        <v>BAVM 8 </v>
      </c>
      <c r="B190" s="12" t="str">
        <f t="shared" si="13"/>
        <v>I</v>
      </c>
      <c r="C190" s="46">
        <f t="shared" si="14"/>
        <v>33745.447</v>
      </c>
      <c r="D190" s="9" t="str">
        <f t="shared" si="15"/>
        <v>vis</v>
      </c>
      <c r="E190" s="54">
        <f>VLOOKUP(C190,Active!C$21:E$968,3,FALSE)</f>
        <v>-2054.9991772851354</v>
      </c>
      <c r="F190" s="12" t="s">
        <v>324</v>
      </c>
      <c r="G190" s="9" t="str">
        <f t="shared" si="16"/>
        <v>33745.447</v>
      </c>
      <c r="H190" s="46">
        <f t="shared" si="17"/>
        <v>-2055</v>
      </c>
      <c r="I190" s="55" t="s">
        <v>374</v>
      </c>
      <c r="J190" s="56" t="s">
        <v>375</v>
      </c>
      <c r="K190" s="55">
        <v>-2055</v>
      </c>
      <c r="L190" s="55" t="s">
        <v>376</v>
      </c>
      <c r="M190" s="56" t="s">
        <v>337</v>
      </c>
      <c r="N190" s="56"/>
      <c r="O190" s="57" t="s">
        <v>377</v>
      </c>
      <c r="P190" s="58" t="s">
        <v>351</v>
      </c>
    </row>
    <row r="191" spans="1:16" ht="13.5" thickBot="1" x14ac:dyDescent="0.25">
      <c r="A191" s="46" t="str">
        <f t="shared" si="12"/>
        <v>BAVM 8 </v>
      </c>
      <c r="B191" s="12" t="str">
        <f t="shared" si="13"/>
        <v>I</v>
      </c>
      <c r="C191" s="46">
        <f t="shared" si="14"/>
        <v>33856.534</v>
      </c>
      <c r="D191" s="9" t="str">
        <f t="shared" si="15"/>
        <v>vis</v>
      </c>
      <c r="E191" s="54">
        <f>VLOOKUP(C191,Active!C$21:E$968,3,FALSE)</f>
        <v>-2003.9986605173622</v>
      </c>
      <c r="F191" s="12" t="s">
        <v>324</v>
      </c>
      <c r="G191" s="9" t="str">
        <f t="shared" si="16"/>
        <v>33856.534</v>
      </c>
      <c r="H191" s="46">
        <f t="shared" si="17"/>
        <v>-2004</v>
      </c>
      <c r="I191" s="55" t="s">
        <v>378</v>
      </c>
      <c r="J191" s="56" t="s">
        <v>379</v>
      </c>
      <c r="K191" s="55">
        <v>-2004</v>
      </c>
      <c r="L191" s="55" t="s">
        <v>336</v>
      </c>
      <c r="M191" s="56" t="s">
        <v>337</v>
      </c>
      <c r="N191" s="56"/>
      <c r="O191" s="57" t="s">
        <v>358</v>
      </c>
      <c r="P191" s="58" t="s">
        <v>351</v>
      </c>
    </row>
    <row r="192" spans="1:16" ht="13.5" thickBot="1" x14ac:dyDescent="0.25">
      <c r="A192" s="46" t="str">
        <f t="shared" si="12"/>
        <v>BAVM 8 </v>
      </c>
      <c r="B192" s="12" t="str">
        <f t="shared" si="13"/>
        <v>I</v>
      </c>
      <c r="C192" s="46">
        <f t="shared" si="14"/>
        <v>33880.5</v>
      </c>
      <c r="D192" s="9" t="str">
        <f t="shared" si="15"/>
        <v>vis</v>
      </c>
      <c r="E192" s="54">
        <f>VLOOKUP(C192,Active!C$21:E$968,3,FALSE)</f>
        <v>-1992.9957674258528</v>
      </c>
      <c r="F192" s="12" t="s">
        <v>324</v>
      </c>
      <c r="G192" s="9" t="str">
        <f t="shared" si="16"/>
        <v>33880.500</v>
      </c>
      <c r="H192" s="46">
        <f t="shared" si="17"/>
        <v>-1993</v>
      </c>
      <c r="I192" s="55" t="s">
        <v>380</v>
      </c>
      <c r="J192" s="56" t="s">
        <v>381</v>
      </c>
      <c r="K192" s="55">
        <v>-1993</v>
      </c>
      <c r="L192" s="55" t="s">
        <v>382</v>
      </c>
      <c r="M192" s="56" t="s">
        <v>337</v>
      </c>
      <c r="N192" s="56"/>
      <c r="O192" s="57" t="s">
        <v>355</v>
      </c>
      <c r="P192" s="58" t="s">
        <v>351</v>
      </c>
    </row>
    <row r="193" spans="1:16" ht="13.5" thickBot="1" x14ac:dyDescent="0.25">
      <c r="A193" s="46" t="str">
        <f t="shared" si="12"/>
        <v>BAVM 8 </v>
      </c>
      <c r="B193" s="12" t="str">
        <f t="shared" si="13"/>
        <v>I</v>
      </c>
      <c r="C193" s="46">
        <f t="shared" si="14"/>
        <v>33928.421999999999</v>
      </c>
      <c r="D193" s="9" t="str">
        <f t="shared" si="15"/>
        <v>vis</v>
      </c>
      <c r="E193" s="54">
        <f>VLOOKUP(C193,Active!C$21:E$968,3,FALSE)</f>
        <v>-1970.9945722856007</v>
      </c>
      <c r="F193" s="12" t="s">
        <v>324</v>
      </c>
      <c r="G193" s="9" t="str">
        <f t="shared" si="16"/>
        <v>33928.422</v>
      </c>
      <c r="H193" s="46">
        <f t="shared" si="17"/>
        <v>-1971</v>
      </c>
      <c r="I193" s="55" t="s">
        <v>383</v>
      </c>
      <c r="J193" s="56" t="s">
        <v>384</v>
      </c>
      <c r="K193" s="55">
        <v>-1971</v>
      </c>
      <c r="L193" s="55" t="s">
        <v>385</v>
      </c>
      <c r="M193" s="56" t="s">
        <v>337</v>
      </c>
      <c r="N193" s="56"/>
      <c r="O193" s="57" t="s">
        <v>358</v>
      </c>
      <c r="P193" s="58" t="s">
        <v>351</v>
      </c>
    </row>
    <row r="194" spans="1:16" ht="13.5" thickBot="1" x14ac:dyDescent="0.25">
      <c r="A194" s="46" t="str">
        <f t="shared" si="12"/>
        <v>BAVM 8 </v>
      </c>
      <c r="B194" s="12" t="str">
        <f t="shared" si="13"/>
        <v>I</v>
      </c>
      <c r="C194" s="46">
        <f t="shared" si="14"/>
        <v>33939.300000000003</v>
      </c>
      <c r="D194" s="9" t="str">
        <f t="shared" si="15"/>
        <v>vis</v>
      </c>
      <c r="E194" s="54">
        <f>VLOOKUP(C194,Active!C$21:E$968,3,FALSE)</f>
        <v>-1966.0004359654188</v>
      </c>
      <c r="F194" s="12" t="s">
        <v>324</v>
      </c>
      <c r="G194" s="9" t="str">
        <f t="shared" si="16"/>
        <v>33939.300</v>
      </c>
      <c r="H194" s="46">
        <f t="shared" si="17"/>
        <v>-1966</v>
      </c>
      <c r="I194" s="55" t="s">
        <v>386</v>
      </c>
      <c r="J194" s="56" t="s">
        <v>387</v>
      </c>
      <c r="K194" s="55">
        <v>-1966</v>
      </c>
      <c r="L194" s="55" t="s">
        <v>361</v>
      </c>
      <c r="M194" s="56" t="s">
        <v>337</v>
      </c>
      <c r="N194" s="56"/>
      <c r="O194" s="57" t="s">
        <v>358</v>
      </c>
      <c r="P194" s="58" t="s">
        <v>351</v>
      </c>
    </row>
    <row r="195" spans="1:16" ht="13.5" thickBot="1" x14ac:dyDescent="0.25">
      <c r="A195" s="46" t="str">
        <f t="shared" si="12"/>
        <v>BAVM 12 </v>
      </c>
      <c r="B195" s="12" t="str">
        <f t="shared" si="13"/>
        <v>I</v>
      </c>
      <c r="C195" s="46">
        <f t="shared" si="14"/>
        <v>35028.372000000003</v>
      </c>
      <c r="D195" s="9" t="str">
        <f t="shared" si="15"/>
        <v>vis</v>
      </c>
      <c r="E195" s="54">
        <f>VLOOKUP(C195,Active!C$21:E$968,3,FALSE)</f>
        <v>-1466.0028233076566</v>
      </c>
      <c r="F195" s="12" t="s">
        <v>324</v>
      </c>
      <c r="G195" s="9" t="str">
        <f t="shared" si="16"/>
        <v>35028.372</v>
      </c>
      <c r="H195" s="46">
        <f t="shared" si="17"/>
        <v>-1466</v>
      </c>
      <c r="I195" s="55" t="s">
        <v>388</v>
      </c>
      <c r="J195" s="56" t="s">
        <v>389</v>
      </c>
      <c r="K195" s="55">
        <v>-1466</v>
      </c>
      <c r="L195" s="55" t="s">
        <v>390</v>
      </c>
      <c r="M195" s="56" t="s">
        <v>337</v>
      </c>
      <c r="N195" s="56"/>
      <c r="O195" s="57" t="s">
        <v>377</v>
      </c>
      <c r="P195" s="58" t="s">
        <v>391</v>
      </c>
    </row>
    <row r="196" spans="1:16" ht="13.5" thickBot="1" x14ac:dyDescent="0.25">
      <c r="A196" s="46" t="str">
        <f t="shared" si="12"/>
        <v>BAVM 12 </v>
      </c>
      <c r="B196" s="12" t="str">
        <f t="shared" si="13"/>
        <v>I</v>
      </c>
      <c r="C196" s="46">
        <f t="shared" si="14"/>
        <v>35052.339999999997</v>
      </c>
      <c r="D196" s="9" t="str">
        <f t="shared" si="15"/>
        <v>vis</v>
      </c>
      <c r="E196" s="54">
        <f>VLOOKUP(C196,Active!C$21:E$968,3,FALSE)</f>
        <v>-1454.9990120075977</v>
      </c>
      <c r="F196" s="12" t="s">
        <v>324</v>
      </c>
      <c r="G196" s="9" t="str">
        <f t="shared" si="16"/>
        <v>35052.340</v>
      </c>
      <c r="H196" s="46">
        <f t="shared" si="17"/>
        <v>-1455</v>
      </c>
      <c r="I196" s="55" t="s">
        <v>392</v>
      </c>
      <c r="J196" s="56" t="s">
        <v>393</v>
      </c>
      <c r="K196" s="55">
        <v>-1455</v>
      </c>
      <c r="L196" s="55" t="s">
        <v>376</v>
      </c>
      <c r="M196" s="56" t="s">
        <v>337</v>
      </c>
      <c r="N196" s="56"/>
      <c r="O196" s="57" t="s">
        <v>377</v>
      </c>
      <c r="P196" s="58" t="s">
        <v>391</v>
      </c>
    </row>
    <row r="197" spans="1:16" ht="13.5" thickBot="1" x14ac:dyDescent="0.25">
      <c r="A197" s="46" t="str">
        <f t="shared" si="12"/>
        <v>BAVM 12 </v>
      </c>
      <c r="B197" s="12" t="str">
        <f t="shared" si="13"/>
        <v>I</v>
      </c>
      <c r="C197" s="46">
        <f t="shared" si="14"/>
        <v>36080.432000000001</v>
      </c>
      <c r="D197" s="9" t="str">
        <f t="shared" si="15"/>
        <v>vis</v>
      </c>
      <c r="E197" s="54">
        <f>VLOOKUP(C197,Active!C$21:E$968,3,FALSE)</f>
        <v>-982.99757813311919</v>
      </c>
      <c r="F197" s="12" t="s">
        <v>324</v>
      </c>
      <c r="G197" s="9" t="str">
        <f t="shared" si="16"/>
        <v>36080.432</v>
      </c>
      <c r="H197" s="46">
        <f t="shared" si="17"/>
        <v>-983</v>
      </c>
      <c r="I197" s="55" t="s">
        <v>394</v>
      </c>
      <c r="J197" s="56" t="s">
        <v>395</v>
      </c>
      <c r="K197" s="55">
        <v>-983</v>
      </c>
      <c r="L197" s="55" t="s">
        <v>367</v>
      </c>
      <c r="M197" s="56" t="s">
        <v>337</v>
      </c>
      <c r="N197" s="56"/>
      <c r="O197" s="57" t="s">
        <v>355</v>
      </c>
      <c r="P197" s="58" t="s">
        <v>391</v>
      </c>
    </row>
    <row r="198" spans="1:16" ht="13.5" thickBot="1" x14ac:dyDescent="0.25">
      <c r="A198" s="46" t="str">
        <f t="shared" si="12"/>
        <v>BAVM 12 </v>
      </c>
      <c r="B198" s="12" t="str">
        <f t="shared" si="13"/>
        <v>I</v>
      </c>
      <c r="C198" s="46">
        <f t="shared" si="14"/>
        <v>36080.432000000001</v>
      </c>
      <c r="D198" s="9" t="str">
        <f t="shared" si="15"/>
        <v>vis</v>
      </c>
      <c r="E198" s="54">
        <f>VLOOKUP(C198,Active!C$21:E$968,3,FALSE)</f>
        <v>-982.99757813311919</v>
      </c>
      <c r="F198" s="12" t="s">
        <v>324</v>
      </c>
      <c r="G198" s="9" t="str">
        <f t="shared" si="16"/>
        <v>36080.432</v>
      </c>
      <c r="H198" s="46">
        <f t="shared" si="17"/>
        <v>-983</v>
      </c>
      <c r="I198" s="55" t="s">
        <v>394</v>
      </c>
      <c r="J198" s="56" t="s">
        <v>395</v>
      </c>
      <c r="K198" s="55">
        <v>-983</v>
      </c>
      <c r="L198" s="55" t="s">
        <v>367</v>
      </c>
      <c r="M198" s="56" t="s">
        <v>337</v>
      </c>
      <c r="N198" s="56"/>
      <c r="O198" s="57" t="s">
        <v>396</v>
      </c>
      <c r="P198" s="58" t="s">
        <v>391</v>
      </c>
    </row>
    <row r="199" spans="1:16" ht="13.5" thickBot="1" x14ac:dyDescent="0.25">
      <c r="A199" s="46" t="str">
        <f t="shared" si="12"/>
        <v>BAVM 12 </v>
      </c>
      <c r="B199" s="12" t="str">
        <f t="shared" si="13"/>
        <v>I</v>
      </c>
      <c r="C199" s="46">
        <f t="shared" si="14"/>
        <v>36080.436000000002</v>
      </c>
      <c r="D199" s="9" t="str">
        <f t="shared" si="15"/>
        <v>vis</v>
      </c>
      <c r="E199" s="54">
        <f>VLOOKUP(C199,Active!C$21:E$968,3,FALSE)</f>
        <v>-982.99574171601262</v>
      </c>
      <c r="F199" s="12" t="s">
        <v>324</v>
      </c>
      <c r="G199" s="9" t="str">
        <f t="shared" si="16"/>
        <v>36080.436</v>
      </c>
      <c r="H199" s="46">
        <f t="shared" si="17"/>
        <v>-983</v>
      </c>
      <c r="I199" s="55" t="s">
        <v>397</v>
      </c>
      <c r="J199" s="56" t="s">
        <v>398</v>
      </c>
      <c r="K199" s="55">
        <v>-983</v>
      </c>
      <c r="L199" s="55" t="s">
        <v>382</v>
      </c>
      <c r="M199" s="56" t="s">
        <v>337</v>
      </c>
      <c r="N199" s="56"/>
      <c r="O199" s="57" t="s">
        <v>399</v>
      </c>
      <c r="P199" s="58" t="s">
        <v>391</v>
      </c>
    </row>
    <row r="200" spans="1:16" ht="13.5" thickBot="1" x14ac:dyDescent="0.25">
      <c r="A200" s="46" t="str">
        <f t="shared" si="12"/>
        <v>BAVM 13 </v>
      </c>
      <c r="B200" s="12" t="str">
        <f t="shared" si="13"/>
        <v>I</v>
      </c>
      <c r="C200" s="46">
        <f t="shared" si="14"/>
        <v>36849.317999999999</v>
      </c>
      <c r="D200" s="9" t="str">
        <f t="shared" si="15"/>
        <v>vis</v>
      </c>
      <c r="E200" s="54">
        <f>VLOOKUP(C200,Active!C$21:E$968,3,FALSE)</f>
        <v>-629.99872736294481</v>
      </c>
      <c r="F200" s="12" t="s">
        <v>324</v>
      </c>
      <c r="G200" s="9" t="str">
        <f t="shared" si="16"/>
        <v>36849.318</v>
      </c>
      <c r="H200" s="46">
        <f t="shared" si="17"/>
        <v>-630</v>
      </c>
      <c r="I200" s="55" t="s">
        <v>400</v>
      </c>
      <c r="J200" s="56" t="s">
        <v>401</v>
      </c>
      <c r="K200" s="55">
        <v>-630</v>
      </c>
      <c r="L200" s="55" t="s">
        <v>336</v>
      </c>
      <c r="M200" s="56" t="s">
        <v>337</v>
      </c>
      <c r="N200" s="56"/>
      <c r="O200" s="57" t="s">
        <v>399</v>
      </c>
      <c r="P200" s="58" t="s">
        <v>402</v>
      </c>
    </row>
    <row r="201" spans="1:16" ht="13.5" thickBot="1" x14ac:dyDescent="0.25">
      <c r="A201" s="46" t="str">
        <f t="shared" si="12"/>
        <v>BAVM 15 </v>
      </c>
      <c r="B201" s="12" t="str">
        <f t="shared" si="13"/>
        <v>I</v>
      </c>
      <c r="C201" s="46">
        <f t="shared" si="14"/>
        <v>37378.612000000001</v>
      </c>
      <c r="D201" s="9" t="str">
        <f t="shared" si="15"/>
        <v>vis</v>
      </c>
      <c r="E201" s="54">
        <f>VLOOKUP(C201,Active!C$21:E$968,3,FALSE)</f>
        <v>-386.99758841705483</v>
      </c>
      <c r="F201" s="12" t="s">
        <v>324</v>
      </c>
      <c r="G201" s="9" t="str">
        <f t="shared" si="16"/>
        <v>37378.612</v>
      </c>
      <c r="H201" s="46">
        <f t="shared" si="17"/>
        <v>-387</v>
      </c>
      <c r="I201" s="55" t="s">
        <v>403</v>
      </c>
      <c r="J201" s="56" t="s">
        <v>404</v>
      </c>
      <c r="K201" s="55">
        <v>-387</v>
      </c>
      <c r="L201" s="55" t="s">
        <v>367</v>
      </c>
      <c r="M201" s="56" t="s">
        <v>337</v>
      </c>
      <c r="N201" s="56"/>
      <c r="O201" s="57" t="s">
        <v>405</v>
      </c>
      <c r="P201" s="58" t="s">
        <v>406</v>
      </c>
    </row>
    <row r="202" spans="1:16" ht="13.5" thickBot="1" x14ac:dyDescent="0.25">
      <c r="A202" s="46" t="str">
        <f t="shared" si="12"/>
        <v>BAVM 15 </v>
      </c>
      <c r="B202" s="12" t="str">
        <f t="shared" si="13"/>
        <v>I</v>
      </c>
      <c r="C202" s="46">
        <f t="shared" si="14"/>
        <v>37378.618999999999</v>
      </c>
      <c r="D202" s="9" t="str">
        <f t="shared" si="15"/>
        <v>vis</v>
      </c>
      <c r="E202" s="54">
        <f>VLOOKUP(C202,Active!C$21:E$968,3,FALSE)</f>
        <v>-386.99437468712006</v>
      </c>
      <c r="F202" s="12" t="s">
        <v>324</v>
      </c>
      <c r="G202" s="9" t="str">
        <f t="shared" si="16"/>
        <v>37378.619</v>
      </c>
      <c r="H202" s="46">
        <f t="shared" si="17"/>
        <v>-387</v>
      </c>
      <c r="I202" s="55" t="s">
        <v>407</v>
      </c>
      <c r="J202" s="56" t="s">
        <v>408</v>
      </c>
      <c r="K202" s="55">
        <v>-387</v>
      </c>
      <c r="L202" s="55" t="s">
        <v>385</v>
      </c>
      <c r="M202" s="56" t="s">
        <v>337</v>
      </c>
      <c r="N202" s="56"/>
      <c r="O202" s="57" t="s">
        <v>396</v>
      </c>
      <c r="P202" s="58" t="s">
        <v>406</v>
      </c>
    </row>
    <row r="203" spans="1:16" ht="13.5" thickBot="1" x14ac:dyDescent="0.25">
      <c r="A203" s="46" t="str">
        <f t="shared" ref="A203:A266" si="18">P203</f>
        <v> AN 288.71 </v>
      </c>
      <c r="B203" s="12" t="str">
        <f t="shared" ref="B203:B266" si="19">IF(H203=INT(H203),"I","II")</f>
        <v>I</v>
      </c>
      <c r="C203" s="46">
        <f t="shared" ref="C203:C266" si="20">1*G203</f>
        <v>37474.44</v>
      </c>
      <c r="D203" s="9" t="str">
        <f t="shared" ref="D203:D266" si="21">VLOOKUP(F203,I$1:J$5,2,FALSE)</f>
        <v>vis</v>
      </c>
      <c r="E203" s="54">
        <f>VLOOKUP(C203,Active!C$21:E$968,3,FALSE)</f>
        <v>-343.00254380497347</v>
      </c>
      <c r="F203" s="12" t="s">
        <v>324</v>
      </c>
      <c r="G203" s="9" t="str">
        <f t="shared" ref="G203:G266" si="22">MID(I203,3,LEN(I203)-3)</f>
        <v>37474.440</v>
      </c>
      <c r="H203" s="46">
        <f t="shared" ref="H203:H266" si="23">1*K203</f>
        <v>-343</v>
      </c>
      <c r="I203" s="55" t="s">
        <v>409</v>
      </c>
      <c r="J203" s="56" t="s">
        <v>410</v>
      </c>
      <c r="K203" s="55">
        <v>-343</v>
      </c>
      <c r="L203" s="55" t="s">
        <v>390</v>
      </c>
      <c r="M203" s="56" t="s">
        <v>337</v>
      </c>
      <c r="N203" s="56"/>
      <c r="O203" s="57" t="s">
        <v>377</v>
      </c>
      <c r="P203" s="57" t="s">
        <v>411</v>
      </c>
    </row>
    <row r="204" spans="1:16" ht="13.5" thickBot="1" x14ac:dyDescent="0.25">
      <c r="A204" s="46" t="str">
        <f t="shared" si="18"/>
        <v> AN 288.71 </v>
      </c>
      <c r="B204" s="12" t="str">
        <f t="shared" si="19"/>
        <v>I</v>
      </c>
      <c r="C204" s="46">
        <f t="shared" si="20"/>
        <v>37474.442000000003</v>
      </c>
      <c r="D204" s="9" t="str">
        <f t="shared" si="21"/>
        <v>vis</v>
      </c>
      <c r="E204" s="54">
        <f>VLOOKUP(C204,Active!C$21:E$968,3,FALSE)</f>
        <v>-343.00162559642018</v>
      </c>
      <c r="F204" s="12" t="s">
        <v>324</v>
      </c>
      <c r="G204" s="9" t="str">
        <f t="shared" si="22"/>
        <v>37474.442</v>
      </c>
      <c r="H204" s="46">
        <f t="shared" si="23"/>
        <v>-343</v>
      </c>
      <c r="I204" s="55" t="s">
        <v>412</v>
      </c>
      <c r="J204" s="56" t="s">
        <v>413</v>
      </c>
      <c r="K204" s="55">
        <v>-343</v>
      </c>
      <c r="L204" s="55" t="s">
        <v>414</v>
      </c>
      <c r="M204" s="56" t="s">
        <v>337</v>
      </c>
      <c r="N204" s="56"/>
      <c r="O204" s="57" t="s">
        <v>415</v>
      </c>
      <c r="P204" s="57" t="s">
        <v>411</v>
      </c>
    </row>
    <row r="205" spans="1:16" ht="13.5" thickBot="1" x14ac:dyDescent="0.25">
      <c r="A205" s="46" t="str">
        <f t="shared" si="18"/>
        <v> AN 288.71 </v>
      </c>
      <c r="B205" s="12" t="str">
        <f t="shared" si="19"/>
        <v>I</v>
      </c>
      <c r="C205" s="46">
        <f t="shared" si="20"/>
        <v>37474.442999999999</v>
      </c>
      <c r="D205" s="9" t="str">
        <f t="shared" si="21"/>
        <v>vis</v>
      </c>
      <c r="E205" s="54">
        <f>VLOOKUP(C205,Active!C$21:E$968,3,FALSE)</f>
        <v>-343.00116649214522</v>
      </c>
      <c r="F205" s="12" t="s">
        <v>324</v>
      </c>
      <c r="G205" s="9" t="str">
        <f t="shared" si="22"/>
        <v>37474.443</v>
      </c>
      <c r="H205" s="46">
        <f t="shared" si="23"/>
        <v>-343</v>
      </c>
      <c r="I205" s="55" t="s">
        <v>416</v>
      </c>
      <c r="J205" s="56" t="s">
        <v>417</v>
      </c>
      <c r="K205" s="55">
        <v>-343</v>
      </c>
      <c r="L205" s="55" t="s">
        <v>325</v>
      </c>
      <c r="M205" s="56" t="s">
        <v>337</v>
      </c>
      <c r="N205" s="56"/>
      <c r="O205" s="57" t="s">
        <v>418</v>
      </c>
      <c r="P205" s="57" t="s">
        <v>411</v>
      </c>
    </row>
    <row r="206" spans="1:16" ht="13.5" thickBot="1" x14ac:dyDescent="0.25">
      <c r="A206" s="46" t="str">
        <f t="shared" si="18"/>
        <v> AN 288.71 </v>
      </c>
      <c r="B206" s="12" t="str">
        <f t="shared" si="19"/>
        <v>I</v>
      </c>
      <c r="C206" s="46">
        <f t="shared" si="20"/>
        <v>37474.445</v>
      </c>
      <c r="D206" s="9" t="str">
        <f t="shared" si="21"/>
        <v>vis</v>
      </c>
      <c r="E206" s="54">
        <f>VLOOKUP(C206,Active!C$21:E$968,3,FALSE)</f>
        <v>-343.00024828359199</v>
      </c>
      <c r="F206" s="12" t="s">
        <v>324</v>
      </c>
      <c r="G206" s="9" t="str">
        <f t="shared" si="22"/>
        <v>37474.445</v>
      </c>
      <c r="H206" s="46">
        <f t="shared" si="23"/>
        <v>-343</v>
      </c>
      <c r="I206" s="55" t="s">
        <v>419</v>
      </c>
      <c r="J206" s="56" t="s">
        <v>420</v>
      </c>
      <c r="K206" s="55">
        <v>-343</v>
      </c>
      <c r="L206" s="55" t="s">
        <v>361</v>
      </c>
      <c r="M206" s="56" t="s">
        <v>337</v>
      </c>
      <c r="N206" s="56"/>
      <c r="O206" s="57" t="s">
        <v>421</v>
      </c>
      <c r="P206" s="57" t="s">
        <v>411</v>
      </c>
    </row>
    <row r="207" spans="1:16" ht="13.5" thickBot="1" x14ac:dyDescent="0.25">
      <c r="A207" s="46" t="str">
        <f t="shared" si="18"/>
        <v> AN 288.71 </v>
      </c>
      <c r="B207" s="12" t="str">
        <f t="shared" si="19"/>
        <v>I</v>
      </c>
      <c r="C207" s="46">
        <f t="shared" si="20"/>
        <v>37474.446000000004</v>
      </c>
      <c r="D207" s="9" t="str">
        <f t="shared" si="21"/>
        <v>vis</v>
      </c>
      <c r="E207" s="54">
        <f>VLOOKUP(C207,Active!C$21:E$968,3,FALSE)</f>
        <v>-342.99978917931367</v>
      </c>
      <c r="F207" s="12" t="s">
        <v>324</v>
      </c>
      <c r="G207" s="9" t="str">
        <f t="shared" si="22"/>
        <v>37474.446</v>
      </c>
      <c r="H207" s="46">
        <f t="shared" si="23"/>
        <v>-343</v>
      </c>
      <c r="I207" s="55" t="s">
        <v>422</v>
      </c>
      <c r="J207" s="56" t="s">
        <v>423</v>
      </c>
      <c r="K207" s="55">
        <v>-343</v>
      </c>
      <c r="L207" s="55" t="s">
        <v>424</v>
      </c>
      <c r="M207" s="56" t="s">
        <v>337</v>
      </c>
      <c r="N207" s="56"/>
      <c r="O207" s="57" t="s">
        <v>425</v>
      </c>
      <c r="P207" s="57" t="s">
        <v>411</v>
      </c>
    </row>
    <row r="208" spans="1:16" ht="13.5" thickBot="1" x14ac:dyDescent="0.25">
      <c r="A208" s="46" t="str">
        <f t="shared" si="18"/>
        <v> HABZ 38 </v>
      </c>
      <c r="B208" s="12" t="str">
        <f t="shared" si="19"/>
        <v>I</v>
      </c>
      <c r="C208" s="46">
        <f t="shared" si="20"/>
        <v>37583.368000000002</v>
      </c>
      <c r="D208" s="9" t="str">
        <f t="shared" si="21"/>
        <v>vis</v>
      </c>
      <c r="E208" s="54">
        <f>VLOOKUP(C208,Active!C$21:E$968,3,FALSE)</f>
        <v>-292.99323317024533</v>
      </c>
      <c r="F208" s="12" t="s">
        <v>324</v>
      </c>
      <c r="G208" s="9" t="str">
        <f t="shared" si="22"/>
        <v>37583.368</v>
      </c>
      <c r="H208" s="46">
        <f t="shared" si="23"/>
        <v>-293</v>
      </c>
      <c r="I208" s="55" t="s">
        <v>426</v>
      </c>
      <c r="J208" s="56" t="s">
        <v>427</v>
      </c>
      <c r="K208" s="55">
        <v>-293</v>
      </c>
      <c r="L208" s="55" t="s">
        <v>428</v>
      </c>
      <c r="M208" s="56" t="s">
        <v>331</v>
      </c>
      <c r="N208" s="56"/>
      <c r="O208" s="57" t="s">
        <v>429</v>
      </c>
      <c r="P208" s="57" t="s">
        <v>430</v>
      </c>
    </row>
    <row r="209" spans="1:16" ht="13.5" thickBot="1" x14ac:dyDescent="0.25">
      <c r="A209" s="46" t="str">
        <f t="shared" si="18"/>
        <v>BAVM 18 </v>
      </c>
      <c r="B209" s="12" t="str">
        <f t="shared" si="19"/>
        <v>I</v>
      </c>
      <c r="C209" s="46">
        <f t="shared" si="20"/>
        <v>38232.438999999998</v>
      </c>
      <c r="D209" s="9" t="str">
        <f t="shared" si="21"/>
        <v>vis</v>
      </c>
      <c r="E209" s="54">
        <f>VLOOKUP(C209,Active!C$21:E$968,3,FALSE)</f>
        <v>4.9980387065308705</v>
      </c>
      <c r="F209" s="12" t="s">
        <v>324</v>
      </c>
      <c r="G209" s="9" t="str">
        <f t="shared" si="22"/>
        <v>38232.439</v>
      </c>
      <c r="H209" s="46">
        <f t="shared" si="23"/>
        <v>5</v>
      </c>
      <c r="I209" s="55" t="s">
        <v>443</v>
      </c>
      <c r="J209" s="56" t="s">
        <v>444</v>
      </c>
      <c r="K209" s="55">
        <v>5</v>
      </c>
      <c r="L209" s="55" t="s">
        <v>414</v>
      </c>
      <c r="M209" s="56" t="s">
        <v>337</v>
      </c>
      <c r="N209" s="56"/>
      <c r="O209" s="57" t="s">
        <v>445</v>
      </c>
      <c r="P209" s="58" t="s">
        <v>446</v>
      </c>
    </row>
    <row r="210" spans="1:16" ht="13.5" thickBot="1" x14ac:dyDescent="0.25">
      <c r="A210" s="46" t="str">
        <f t="shared" si="18"/>
        <v> AN 289.193 </v>
      </c>
      <c r="B210" s="12" t="str">
        <f t="shared" si="19"/>
        <v>I</v>
      </c>
      <c r="C210" s="46">
        <f t="shared" si="20"/>
        <v>38539.553</v>
      </c>
      <c r="D210" s="9" t="str">
        <f t="shared" si="21"/>
        <v>vis</v>
      </c>
      <c r="E210" s="54">
        <f>VLOOKUP(C210,Active!C$21:E$968,3,FALSE)</f>
        <v>145.99538949121418</v>
      </c>
      <c r="F210" s="12" t="s">
        <v>324</v>
      </c>
      <c r="G210" s="9" t="str">
        <f t="shared" si="22"/>
        <v>38539.553</v>
      </c>
      <c r="H210" s="46">
        <f t="shared" si="23"/>
        <v>146</v>
      </c>
      <c r="I210" s="55" t="s">
        <v>447</v>
      </c>
      <c r="J210" s="56" t="s">
        <v>448</v>
      </c>
      <c r="K210" s="55">
        <v>146</v>
      </c>
      <c r="L210" s="55" t="s">
        <v>449</v>
      </c>
      <c r="M210" s="56" t="s">
        <v>337</v>
      </c>
      <c r="N210" s="56"/>
      <c r="O210" s="57" t="s">
        <v>450</v>
      </c>
      <c r="P210" s="57" t="s">
        <v>451</v>
      </c>
    </row>
    <row r="211" spans="1:16" ht="13.5" thickBot="1" x14ac:dyDescent="0.25">
      <c r="A211" s="46" t="str">
        <f t="shared" si="18"/>
        <v> AN 289.193 </v>
      </c>
      <c r="B211" s="12" t="str">
        <f t="shared" si="19"/>
        <v>I</v>
      </c>
      <c r="C211" s="46">
        <f t="shared" si="20"/>
        <v>38611.432999999997</v>
      </c>
      <c r="D211" s="9" t="str">
        <f t="shared" si="21"/>
        <v>vis</v>
      </c>
      <c r="E211" s="54">
        <f>VLOOKUP(C211,Active!C$21:E$968,3,FALSE)</f>
        <v>178.99580488876239</v>
      </c>
      <c r="F211" s="12" t="s">
        <v>324</v>
      </c>
      <c r="G211" s="9" t="str">
        <f t="shared" si="22"/>
        <v>38611.433</v>
      </c>
      <c r="H211" s="46">
        <f t="shared" si="23"/>
        <v>179</v>
      </c>
      <c r="I211" s="55" t="s">
        <v>452</v>
      </c>
      <c r="J211" s="56" t="s">
        <v>453</v>
      </c>
      <c r="K211" s="55">
        <v>179</v>
      </c>
      <c r="L211" s="55" t="s">
        <v>454</v>
      </c>
      <c r="M211" s="56" t="s">
        <v>337</v>
      </c>
      <c r="N211" s="56"/>
      <c r="O211" s="57" t="s">
        <v>455</v>
      </c>
      <c r="P211" s="57" t="s">
        <v>451</v>
      </c>
    </row>
    <row r="212" spans="1:16" ht="13.5" thickBot="1" x14ac:dyDescent="0.25">
      <c r="A212" s="46" t="str">
        <f t="shared" si="18"/>
        <v> AN 289.193 </v>
      </c>
      <c r="B212" s="12" t="str">
        <f t="shared" si="19"/>
        <v>I</v>
      </c>
      <c r="C212" s="46">
        <f t="shared" si="20"/>
        <v>38611.436000000002</v>
      </c>
      <c r="D212" s="9" t="str">
        <f t="shared" si="21"/>
        <v>vis</v>
      </c>
      <c r="E212" s="54">
        <f>VLOOKUP(C212,Active!C$21:E$968,3,FALSE)</f>
        <v>178.99718220159394</v>
      </c>
      <c r="F212" s="12" t="s">
        <v>324</v>
      </c>
      <c r="G212" s="9" t="str">
        <f t="shared" si="22"/>
        <v>38611.436</v>
      </c>
      <c r="H212" s="46">
        <f t="shared" si="23"/>
        <v>179</v>
      </c>
      <c r="I212" s="55" t="s">
        <v>456</v>
      </c>
      <c r="J212" s="56" t="s">
        <v>457</v>
      </c>
      <c r="K212" s="55">
        <v>179</v>
      </c>
      <c r="L212" s="55" t="s">
        <v>390</v>
      </c>
      <c r="M212" s="56" t="s">
        <v>337</v>
      </c>
      <c r="N212" s="56"/>
      <c r="O212" s="57" t="s">
        <v>458</v>
      </c>
      <c r="P212" s="57" t="s">
        <v>451</v>
      </c>
    </row>
    <row r="213" spans="1:16" ht="13.5" thickBot="1" x14ac:dyDescent="0.25">
      <c r="A213" s="46" t="str">
        <f t="shared" si="18"/>
        <v> AN 289.193 </v>
      </c>
      <c r="B213" s="12" t="str">
        <f t="shared" si="19"/>
        <v>I</v>
      </c>
      <c r="C213" s="46">
        <f t="shared" si="20"/>
        <v>38611.436999999998</v>
      </c>
      <c r="D213" s="9" t="str">
        <f t="shared" si="21"/>
        <v>vis</v>
      </c>
      <c r="E213" s="54">
        <f>VLOOKUP(C213,Active!C$21:E$968,3,FALSE)</f>
        <v>178.99764130586891</v>
      </c>
      <c r="F213" s="12" t="s">
        <v>324</v>
      </c>
      <c r="G213" s="9" t="str">
        <f t="shared" si="22"/>
        <v>38611.437</v>
      </c>
      <c r="H213" s="46">
        <f t="shared" si="23"/>
        <v>179</v>
      </c>
      <c r="I213" s="55" t="s">
        <v>459</v>
      </c>
      <c r="J213" s="56" t="s">
        <v>460</v>
      </c>
      <c r="K213" s="55">
        <v>179</v>
      </c>
      <c r="L213" s="55" t="s">
        <v>461</v>
      </c>
      <c r="M213" s="56" t="s">
        <v>337</v>
      </c>
      <c r="N213" s="56"/>
      <c r="O213" s="57" t="s">
        <v>462</v>
      </c>
      <c r="P213" s="57" t="s">
        <v>451</v>
      </c>
    </row>
    <row r="214" spans="1:16" ht="13.5" thickBot="1" x14ac:dyDescent="0.25">
      <c r="A214" s="46" t="str">
        <f t="shared" si="18"/>
        <v> AN 289.193 </v>
      </c>
      <c r="B214" s="12" t="str">
        <f t="shared" si="19"/>
        <v>I</v>
      </c>
      <c r="C214" s="46">
        <f t="shared" si="20"/>
        <v>38611.438000000002</v>
      </c>
      <c r="D214" s="9" t="str">
        <f t="shared" si="21"/>
        <v>vis</v>
      </c>
      <c r="E214" s="54">
        <f>VLOOKUP(C214,Active!C$21:E$968,3,FALSE)</f>
        <v>178.99810041014723</v>
      </c>
      <c r="F214" s="12" t="s">
        <v>324</v>
      </c>
      <c r="G214" s="9" t="str">
        <f t="shared" si="22"/>
        <v>38611.438</v>
      </c>
      <c r="H214" s="46">
        <f t="shared" si="23"/>
        <v>179</v>
      </c>
      <c r="I214" s="55" t="s">
        <v>463</v>
      </c>
      <c r="J214" s="56" t="s">
        <v>464</v>
      </c>
      <c r="K214" s="55">
        <v>179</v>
      </c>
      <c r="L214" s="55" t="s">
        <v>414</v>
      </c>
      <c r="M214" s="56" t="s">
        <v>337</v>
      </c>
      <c r="N214" s="56"/>
      <c r="O214" s="57" t="s">
        <v>465</v>
      </c>
      <c r="P214" s="57" t="s">
        <v>451</v>
      </c>
    </row>
    <row r="215" spans="1:16" ht="13.5" thickBot="1" x14ac:dyDescent="0.25">
      <c r="A215" s="46" t="str">
        <f t="shared" si="18"/>
        <v> HABZ 38 </v>
      </c>
      <c r="B215" s="12" t="str">
        <f t="shared" si="19"/>
        <v>I</v>
      </c>
      <c r="C215" s="46">
        <f t="shared" si="20"/>
        <v>38672.421999999999</v>
      </c>
      <c r="D215" s="9" t="str">
        <f t="shared" si="21"/>
        <v>vis</v>
      </c>
      <c r="E215" s="54">
        <f>VLOOKUP(C215,Active!C$21:E$968,3,FALSE)</f>
        <v>206.9961156105374</v>
      </c>
      <c r="F215" s="12" t="s">
        <v>324</v>
      </c>
      <c r="G215" s="9" t="str">
        <f t="shared" si="22"/>
        <v>38672.422</v>
      </c>
      <c r="H215" s="46">
        <f t="shared" si="23"/>
        <v>207</v>
      </c>
      <c r="I215" s="55" t="s">
        <v>466</v>
      </c>
      <c r="J215" s="56" t="s">
        <v>467</v>
      </c>
      <c r="K215" s="55">
        <v>207</v>
      </c>
      <c r="L215" s="55" t="s">
        <v>468</v>
      </c>
      <c r="M215" s="56" t="s">
        <v>331</v>
      </c>
      <c r="N215" s="56"/>
      <c r="O215" s="57" t="s">
        <v>429</v>
      </c>
      <c r="P215" s="57" t="s">
        <v>430</v>
      </c>
    </row>
    <row r="216" spans="1:16" ht="13.5" thickBot="1" x14ac:dyDescent="0.25">
      <c r="A216" s="46" t="str">
        <f t="shared" si="18"/>
        <v>BAVM 18 </v>
      </c>
      <c r="B216" s="12" t="str">
        <f t="shared" si="19"/>
        <v>I</v>
      </c>
      <c r="C216" s="46">
        <f t="shared" si="20"/>
        <v>38966.478000000003</v>
      </c>
      <c r="D216" s="9" t="str">
        <f t="shared" si="21"/>
        <v>vis</v>
      </c>
      <c r="E216" s="54">
        <f>VLOOKUP(C216,Active!C$21:E$968,3,FALSE)</f>
        <v>341.99848275218915</v>
      </c>
      <c r="F216" s="12" t="s">
        <v>324</v>
      </c>
      <c r="G216" s="9" t="str">
        <f t="shared" si="22"/>
        <v>38966.478</v>
      </c>
      <c r="H216" s="46">
        <f t="shared" si="23"/>
        <v>342</v>
      </c>
      <c r="I216" s="55" t="s">
        <v>478</v>
      </c>
      <c r="J216" s="56" t="s">
        <v>479</v>
      </c>
      <c r="K216" s="55">
        <v>342</v>
      </c>
      <c r="L216" s="55" t="s">
        <v>325</v>
      </c>
      <c r="M216" s="56" t="s">
        <v>337</v>
      </c>
      <c r="N216" s="56"/>
      <c r="O216" s="57" t="s">
        <v>480</v>
      </c>
      <c r="P216" s="58" t="s">
        <v>446</v>
      </c>
    </row>
    <row r="217" spans="1:16" ht="13.5" thickBot="1" x14ac:dyDescent="0.25">
      <c r="A217" s="46" t="str">
        <f t="shared" si="18"/>
        <v> MVS 4.66 </v>
      </c>
      <c r="B217" s="12" t="str">
        <f t="shared" si="19"/>
        <v>I</v>
      </c>
      <c r="C217" s="46">
        <f t="shared" si="20"/>
        <v>39027.466999999997</v>
      </c>
      <c r="D217" s="9" t="str">
        <f t="shared" si="21"/>
        <v>vis</v>
      </c>
      <c r="E217" s="54">
        <f>VLOOKUP(C217,Active!C$21:E$968,3,FALSE)</f>
        <v>369.9987934739608</v>
      </c>
      <c r="F217" s="12" t="s">
        <v>324</v>
      </c>
      <c r="G217" s="9" t="str">
        <f t="shared" si="22"/>
        <v>39027.467</v>
      </c>
      <c r="H217" s="46">
        <f t="shared" si="23"/>
        <v>370</v>
      </c>
      <c r="I217" s="55" t="s">
        <v>483</v>
      </c>
      <c r="J217" s="56" t="s">
        <v>484</v>
      </c>
      <c r="K217" s="55">
        <v>370</v>
      </c>
      <c r="L217" s="55" t="s">
        <v>325</v>
      </c>
      <c r="M217" s="56" t="s">
        <v>337</v>
      </c>
      <c r="N217" s="56"/>
      <c r="O217" s="57" t="s">
        <v>485</v>
      </c>
      <c r="P217" s="57" t="s">
        <v>486</v>
      </c>
    </row>
    <row r="218" spans="1:16" ht="13.5" thickBot="1" x14ac:dyDescent="0.25">
      <c r="A218" s="46" t="str">
        <f t="shared" si="18"/>
        <v> HABZ 38 </v>
      </c>
      <c r="B218" s="12" t="str">
        <f t="shared" si="19"/>
        <v>I</v>
      </c>
      <c r="C218" s="46">
        <f t="shared" si="20"/>
        <v>39049.267</v>
      </c>
      <c r="D218" s="9" t="str">
        <f t="shared" si="21"/>
        <v>vis</v>
      </c>
      <c r="E218" s="54">
        <f>VLOOKUP(C218,Active!C$21:E$968,3,FALSE)</f>
        <v>380.00726670248991</v>
      </c>
      <c r="F218" s="12" t="s">
        <v>324</v>
      </c>
      <c r="G218" s="9" t="str">
        <f t="shared" si="22"/>
        <v>39049.267</v>
      </c>
      <c r="H218" s="46">
        <f t="shared" si="23"/>
        <v>380</v>
      </c>
      <c r="I218" s="55" t="s">
        <v>487</v>
      </c>
      <c r="J218" s="56" t="s">
        <v>488</v>
      </c>
      <c r="K218" s="55">
        <v>380</v>
      </c>
      <c r="L218" s="55" t="s">
        <v>489</v>
      </c>
      <c r="M218" s="56" t="s">
        <v>331</v>
      </c>
      <c r="N218" s="56"/>
      <c r="O218" s="57" t="s">
        <v>429</v>
      </c>
      <c r="P218" s="57" t="s">
        <v>430</v>
      </c>
    </row>
    <row r="219" spans="1:16" ht="13.5" thickBot="1" x14ac:dyDescent="0.25">
      <c r="A219" s="46" t="str">
        <f t="shared" si="18"/>
        <v>BAVM 18 </v>
      </c>
      <c r="B219" s="12" t="str">
        <f t="shared" si="19"/>
        <v>I</v>
      </c>
      <c r="C219" s="46">
        <f t="shared" si="20"/>
        <v>39051.434000000001</v>
      </c>
      <c r="D219" s="9" t="str">
        <f t="shared" si="21"/>
        <v>vis</v>
      </c>
      <c r="E219" s="54">
        <f>VLOOKUP(C219,Active!C$21:E$968,3,FALSE)</f>
        <v>381.0021456697483</v>
      </c>
      <c r="F219" s="12" t="s">
        <v>324</v>
      </c>
      <c r="G219" s="9" t="str">
        <f t="shared" si="22"/>
        <v>39051.434</v>
      </c>
      <c r="H219" s="46">
        <f t="shared" si="23"/>
        <v>381</v>
      </c>
      <c r="I219" s="55" t="s">
        <v>490</v>
      </c>
      <c r="J219" s="56" t="s">
        <v>491</v>
      </c>
      <c r="K219" s="55">
        <v>381</v>
      </c>
      <c r="L219" s="55" t="s">
        <v>367</v>
      </c>
      <c r="M219" s="56" t="s">
        <v>337</v>
      </c>
      <c r="N219" s="56"/>
      <c r="O219" s="57" t="s">
        <v>492</v>
      </c>
      <c r="P219" s="58" t="s">
        <v>446</v>
      </c>
    </row>
    <row r="220" spans="1:16" ht="13.5" thickBot="1" x14ac:dyDescent="0.25">
      <c r="A220" s="46" t="str">
        <f t="shared" si="18"/>
        <v>BAVM 23 </v>
      </c>
      <c r="B220" s="12" t="str">
        <f t="shared" si="19"/>
        <v>I</v>
      </c>
      <c r="C220" s="46">
        <f t="shared" si="20"/>
        <v>39406.449999999997</v>
      </c>
      <c r="D220" s="9" t="str">
        <f t="shared" si="21"/>
        <v>vis</v>
      </c>
      <c r="E220" s="54">
        <f>VLOOKUP(C220,Active!C$21:E$968,3,FALSE)</f>
        <v>543.991509509151</v>
      </c>
      <c r="F220" s="12" t="s">
        <v>324</v>
      </c>
      <c r="G220" s="9" t="str">
        <f t="shared" si="22"/>
        <v>39406.450</v>
      </c>
      <c r="H220" s="46">
        <f t="shared" si="23"/>
        <v>544</v>
      </c>
      <c r="I220" s="55" t="s">
        <v>512</v>
      </c>
      <c r="J220" s="56" t="s">
        <v>513</v>
      </c>
      <c r="K220" s="55">
        <v>544</v>
      </c>
      <c r="L220" s="55" t="s">
        <v>514</v>
      </c>
      <c r="M220" s="56" t="s">
        <v>337</v>
      </c>
      <c r="N220" s="56"/>
      <c r="O220" s="57" t="s">
        <v>515</v>
      </c>
      <c r="P220" s="58" t="s">
        <v>516</v>
      </c>
    </row>
    <row r="221" spans="1:16" ht="13.5" thickBot="1" x14ac:dyDescent="0.25">
      <c r="A221" s="46" t="str">
        <f t="shared" si="18"/>
        <v>BAVM 23 </v>
      </c>
      <c r="B221" s="12" t="str">
        <f t="shared" si="19"/>
        <v>I</v>
      </c>
      <c r="C221" s="46">
        <f t="shared" si="20"/>
        <v>39406.461000000003</v>
      </c>
      <c r="D221" s="9" t="str">
        <f t="shared" si="21"/>
        <v>vis</v>
      </c>
      <c r="E221" s="54">
        <f>VLOOKUP(C221,Active!C$21:E$968,3,FALSE)</f>
        <v>543.9965596561957</v>
      </c>
      <c r="F221" s="12" t="s">
        <v>324</v>
      </c>
      <c r="G221" s="9" t="str">
        <f t="shared" si="22"/>
        <v>39406.461</v>
      </c>
      <c r="H221" s="46">
        <f t="shared" si="23"/>
        <v>544</v>
      </c>
      <c r="I221" s="55" t="s">
        <v>517</v>
      </c>
      <c r="J221" s="56" t="s">
        <v>518</v>
      </c>
      <c r="K221" s="55">
        <v>544</v>
      </c>
      <c r="L221" s="55" t="s">
        <v>354</v>
      </c>
      <c r="M221" s="56" t="s">
        <v>337</v>
      </c>
      <c r="N221" s="56"/>
      <c r="O221" s="57" t="s">
        <v>399</v>
      </c>
      <c r="P221" s="58" t="s">
        <v>516</v>
      </c>
    </row>
    <row r="222" spans="1:16" ht="13.5" thickBot="1" x14ac:dyDescent="0.25">
      <c r="A222" s="46" t="str">
        <f t="shared" si="18"/>
        <v>BAVM 23 </v>
      </c>
      <c r="B222" s="12" t="str">
        <f t="shared" si="19"/>
        <v>I</v>
      </c>
      <c r="C222" s="46">
        <f t="shared" si="20"/>
        <v>39406.470999999998</v>
      </c>
      <c r="D222" s="9" t="str">
        <f t="shared" si="21"/>
        <v>vis</v>
      </c>
      <c r="E222" s="54">
        <f>VLOOKUP(C222,Active!C$21:E$968,3,FALSE)</f>
        <v>544.00115069895867</v>
      </c>
      <c r="F222" s="12" t="s">
        <v>324</v>
      </c>
      <c r="G222" s="9" t="str">
        <f t="shared" si="22"/>
        <v>39406.471</v>
      </c>
      <c r="H222" s="46">
        <f t="shared" si="23"/>
        <v>544</v>
      </c>
      <c r="I222" s="55" t="s">
        <v>519</v>
      </c>
      <c r="J222" s="56" t="s">
        <v>520</v>
      </c>
      <c r="K222" s="55">
        <v>544</v>
      </c>
      <c r="L222" s="55" t="s">
        <v>336</v>
      </c>
      <c r="M222" s="56" t="s">
        <v>337</v>
      </c>
      <c r="N222" s="56"/>
      <c r="O222" s="57" t="s">
        <v>521</v>
      </c>
      <c r="P222" s="58" t="s">
        <v>516</v>
      </c>
    </row>
    <row r="223" spans="1:16" ht="13.5" thickBot="1" x14ac:dyDescent="0.25">
      <c r="A223" s="46" t="str">
        <f t="shared" si="18"/>
        <v>BAVM 23 </v>
      </c>
      <c r="B223" s="12" t="str">
        <f t="shared" si="19"/>
        <v>I</v>
      </c>
      <c r="C223" s="46">
        <f t="shared" si="20"/>
        <v>39430.43</v>
      </c>
      <c r="D223" s="9" t="str">
        <f t="shared" si="21"/>
        <v>vis</v>
      </c>
      <c r="E223" s="54">
        <f>VLOOKUP(C223,Active!C$21:E$968,3,FALSE)</f>
        <v>555.00083006053308</v>
      </c>
      <c r="F223" s="12" t="s">
        <v>324</v>
      </c>
      <c r="G223" s="9" t="str">
        <f t="shared" si="22"/>
        <v>39430.430</v>
      </c>
      <c r="H223" s="46">
        <f t="shared" si="23"/>
        <v>555</v>
      </c>
      <c r="I223" s="55" t="s">
        <v>522</v>
      </c>
      <c r="J223" s="56" t="s">
        <v>523</v>
      </c>
      <c r="K223" s="55">
        <v>555</v>
      </c>
      <c r="L223" s="55" t="s">
        <v>376</v>
      </c>
      <c r="M223" s="56" t="s">
        <v>337</v>
      </c>
      <c r="N223" s="56"/>
      <c r="O223" s="57" t="s">
        <v>480</v>
      </c>
      <c r="P223" s="58" t="s">
        <v>516</v>
      </c>
    </row>
    <row r="224" spans="1:16" ht="13.5" thickBot="1" x14ac:dyDescent="0.25">
      <c r="A224" s="46" t="str">
        <f t="shared" si="18"/>
        <v> AN 291.113 </v>
      </c>
      <c r="B224" s="12" t="str">
        <f t="shared" si="19"/>
        <v>I</v>
      </c>
      <c r="C224" s="46">
        <f t="shared" si="20"/>
        <v>39698.334999999999</v>
      </c>
      <c r="D224" s="9" t="str">
        <f t="shared" si="21"/>
        <v>vis</v>
      </c>
      <c r="E224" s="54">
        <f>VLOOKUP(C224,Active!C$21:E$968,3,FALSE)</f>
        <v>677.99716126643784</v>
      </c>
      <c r="F224" s="12" t="s">
        <v>324</v>
      </c>
      <c r="G224" s="9" t="str">
        <f t="shared" si="22"/>
        <v>39698.335</v>
      </c>
      <c r="H224" s="46">
        <f t="shared" si="23"/>
        <v>678</v>
      </c>
      <c r="I224" s="55" t="s">
        <v>528</v>
      </c>
      <c r="J224" s="56" t="s">
        <v>529</v>
      </c>
      <c r="K224" s="55">
        <v>678</v>
      </c>
      <c r="L224" s="55" t="s">
        <v>390</v>
      </c>
      <c r="M224" s="56" t="s">
        <v>337</v>
      </c>
      <c r="N224" s="56"/>
      <c r="O224" s="57" t="s">
        <v>530</v>
      </c>
      <c r="P224" s="57" t="s">
        <v>531</v>
      </c>
    </row>
    <row r="225" spans="1:16" ht="13.5" thickBot="1" x14ac:dyDescent="0.25">
      <c r="A225" s="46" t="str">
        <f t="shared" si="18"/>
        <v> AVSJ 3.64 </v>
      </c>
      <c r="B225" s="12" t="str">
        <f t="shared" si="19"/>
        <v>I</v>
      </c>
      <c r="C225" s="46">
        <f t="shared" si="20"/>
        <v>40044.671000000002</v>
      </c>
      <c r="D225" s="9" t="str">
        <f t="shared" si="21"/>
        <v>vis</v>
      </c>
      <c r="E225" s="54">
        <f>VLOOKUP(C225,Active!C$21:E$968,3,FALSE)</f>
        <v>837.00149998549421</v>
      </c>
      <c r="F225" s="12" t="s">
        <v>324</v>
      </c>
      <c r="G225" s="9" t="str">
        <f t="shared" si="22"/>
        <v>40044.671</v>
      </c>
      <c r="H225" s="46">
        <f t="shared" si="23"/>
        <v>837</v>
      </c>
      <c r="I225" s="55" t="s">
        <v>532</v>
      </c>
      <c r="J225" s="56" t="s">
        <v>533</v>
      </c>
      <c r="K225" s="55">
        <v>837</v>
      </c>
      <c r="L225" s="55" t="s">
        <v>336</v>
      </c>
      <c r="M225" s="56" t="s">
        <v>337</v>
      </c>
      <c r="N225" s="56"/>
      <c r="O225" s="57" t="s">
        <v>534</v>
      </c>
      <c r="P225" s="57" t="s">
        <v>535</v>
      </c>
    </row>
    <row r="226" spans="1:16" ht="13.5" thickBot="1" x14ac:dyDescent="0.25">
      <c r="A226" s="46" t="str">
        <f t="shared" si="18"/>
        <v> AVSJ 4.90 </v>
      </c>
      <c r="B226" s="12" t="str">
        <f t="shared" si="19"/>
        <v>I</v>
      </c>
      <c r="C226" s="46">
        <f t="shared" si="20"/>
        <v>40765.652999999998</v>
      </c>
      <c r="D226" s="9" t="str">
        <f t="shared" si="21"/>
        <v>vis</v>
      </c>
      <c r="E226" s="54">
        <f>VLOOKUP(C226,Active!C$21:E$968,3,FALSE)</f>
        <v>1168.0074194923925</v>
      </c>
      <c r="F226" s="12" t="s">
        <v>324</v>
      </c>
      <c r="G226" s="9" t="str">
        <f t="shared" si="22"/>
        <v>40765.653</v>
      </c>
      <c r="H226" s="46">
        <f t="shared" si="23"/>
        <v>1168</v>
      </c>
      <c r="I226" s="55" t="s">
        <v>549</v>
      </c>
      <c r="J226" s="56" t="s">
        <v>550</v>
      </c>
      <c r="K226" s="55">
        <v>1168</v>
      </c>
      <c r="L226" s="55" t="s">
        <v>489</v>
      </c>
      <c r="M226" s="56" t="s">
        <v>337</v>
      </c>
      <c r="N226" s="56"/>
      <c r="O226" s="57" t="s">
        <v>551</v>
      </c>
      <c r="P226" s="57" t="s">
        <v>552</v>
      </c>
    </row>
    <row r="227" spans="1:16" ht="13.5" thickBot="1" x14ac:dyDescent="0.25">
      <c r="A227" s="46" t="str">
        <f t="shared" si="18"/>
        <v>BAVM 25 </v>
      </c>
      <c r="B227" s="12" t="str">
        <f t="shared" si="19"/>
        <v>I</v>
      </c>
      <c r="C227" s="46">
        <f t="shared" si="20"/>
        <v>40811.375</v>
      </c>
      <c r="D227" s="9" t="str">
        <f t="shared" si="21"/>
        <v>vis</v>
      </c>
      <c r="E227" s="54">
        <f>VLOOKUP(C227,Active!C$21:E$968,3,FALSE)</f>
        <v>1188.9985852242623</v>
      </c>
      <c r="F227" s="12" t="str">
        <f>LEFT(M227,1)</f>
        <v>V</v>
      </c>
      <c r="G227" s="9" t="str">
        <f t="shared" si="22"/>
        <v>40811.375</v>
      </c>
      <c r="H227" s="46">
        <f t="shared" si="23"/>
        <v>1189</v>
      </c>
      <c r="I227" s="55" t="s">
        <v>557</v>
      </c>
      <c r="J227" s="56" t="s">
        <v>558</v>
      </c>
      <c r="K227" s="55">
        <v>1189</v>
      </c>
      <c r="L227" s="55" t="s">
        <v>325</v>
      </c>
      <c r="M227" s="56" t="s">
        <v>337</v>
      </c>
      <c r="N227" s="56"/>
      <c r="O227" s="57" t="s">
        <v>399</v>
      </c>
      <c r="P227" s="58" t="s">
        <v>559</v>
      </c>
    </row>
    <row r="228" spans="1:16" ht="13.5" thickBot="1" x14ac:dyDescent="0.25">
      <c r="A228" s="46" t="str">
        <f t="shared" si="18"/>
        <v>BAVM 25 </v>
      </c>
      <c r="B228" s="12" t="str">
        <f t="shared" si="19"/>
        <v>I</v>
      </c>
      <c r="C228" s="46">
        <f t="shared" si="20"/>
        <v>40848.406999999999</v>
      </c>
      <c r="D228" s="9" t="str">
        <f t="shared" si="21"/>
        <v>vis</v>
      </c>
      <c r="E228" s="54">
        <f>VLOOKUP(C228,Active!C$21:E$968,3,FALSE)</f>
        <v>1206.0001347930163</v>
      </c>
      <c r="F228" s="12" t="str">
        <f>LEFT(M228,1)</f>
        <v>V</v>
      </c>
      <c r="G228" s="9" t="str">
        <f t="shared" si="22"/>
        <v>40848.407</v>
      </c>
      <c r="H228" s="46">
        <f t="shared" si="23"/>
        <v>1206</v>
      </c>
      <c r="I228" s="55" t="s">
        <v>565</v>
      </c>
      <c r="J228" s="56" t="s">
        <v>566</v>
      </c>
      <c r="K228" s="55">
        <v>1206</v>
      </c>
      <c r="L228" s="55" t="s">
        <v>424</v>
      </c>
      <c r="M228" s="56" t="s">
        <v>337</v>
      </c>
      <c r="N228" s="56"/>
      <c r="O228" s="57" t="s">
        <v>399</v>
      </c>
      <c r="P228" s="58" t="s">
        <v>559</v>
      </c>
    </row>
    <row r="229" spans="1:16" ht="13.5" thickBot="1" x14ac:dyDescent="0.25">
      <c r="A229" s="46" t="str">
        <f t="shared" si="18"/>
        <v>BAVM 25 </v>
      </c>
      <c r="B229" s="12" t="str">
        <f t="shared" si="19"/>
        <v>I</v>
      </c>
      <c r="C229" s="46">
        <f t="shared" si="20"/>
        <v>40859.298000000003</v>
      </c>
      <c r="D229" s="9" t="str">
        <f t="shared" si="21"/>
        <v>vis</v>
      </c>
      <c r="E229" s="54">
        <f>VLOOKUP(C229,Active!C$21:E$968,3,FALSE)</f>
        <v>1211.0002394687929</v>
      </c>
      <c r="F229" s="12" t="s">
        <v>324</v>
      </c>
      <c r="G229" s="9" t="str">
        <f t="shared" si="22"/>
        <v>40859.298</v>
      </c>
      <c r="H229" s="46">
        <f t="shared" si="23"/>
        <v>1211</v>
      </c>
      <c r="I229" s="55" t="s">
        <v>567</v>
      </c>
      <c r="J229" s="56" t="s">
        <v>568</v>
      </c>
      <c r="K229" s="55">
        <v>1211</v>
      </c>
      <c r="L229" s="55" t="s">
        <v>364</v>
      </c>
      <c r="M229" s="56" t="s">
        <v>337</v>
      </c>
      <c r="N229" s="56"/>
      <c r="O229" s="57" t="s">
        <v>521</v>
      </c>
      <c r="P229" s="58" t="s">
        <v>559</v>
      </c>
    </row>
    <row r="230" spans="1:16" ht="13.5" thickBot="1" x14ac:dyDescent="0.25">
      <c r="A230" s="46" t="str">
        <f t="shared" si="18"/>
        <v> AVSJ 4.90 </v>
      </c>
      <c r="B230" s="12" t="str">
        <f t="shared" si="19"/>
        <v>I</v>
      </c>
      <c r="C230" s="46">
        <f t="shared" si="20"/>
        <v>40863.653899999998</v>
      </c>
      <c r="D230" s="9" t="str">
        <f t="shared" si="21"/>
        <v>vis</v>
      </c>
      <c r="E230" s="54">
        <f>VLOOKUP(C230,Active!C$21:E$968,3,FALSE)</f>
        <v>1213.0000517869623</v>
      </c>
      <c r="F230" s="12" t="s">
        <v>324</v>
      </c>
      <c r="G230" s="9" t="str">
        <f t="shared" si="22"/>
        <v>40863.6539</v>
      </c>
      <c r="H230" s="46">
        <f t="shared" si="23"/>
        <v>1213</v>
      </c>
      <c r="I230" s="55" t="s">
        <v>569</v>
      </c>
      <c r="J230" s="56" t="s">
        <v>570</v>
      </c>
      <c r="K230" s="55">
        <v>1213</v>
      </c>
      <c r="L230" s="55" t="s">
        <v>571</v>
      </c>
      <c r="M230" s="56" t="s">
        <v>439</v>
      </c>
      <c r="N230" s="56" t="s">
        <v>440</v>
      </c>
      <c r="O230" s="57" t="s">
        <v>572</v>
      </c>
      <c r="P230" s="57" t="s">
        <v>552</v>
      </c>
    </row>
    <row r="231" spans="1:16" ht="13.5" thickBot="1" x14ac:dyDescent="0.25">
      <c r="A231" s="46" t="str">
        <f t="shared" si="18"/>
        <v> AVSJ 5.36 </v>
      </c>
      <c r="B231" s="12" t="str">
        <f t="shared" si="19"/>
        <v>I</v>
      </c>
      <c r="C231" s="46">
        <f t="shared" si="20"/>
        <v>41133.741999999998</v>
      </c>
      <c r="D231" s="9" t="str">
        <f t="shared" si="21"/>
        <v>vis</v>
      </c>
      <c r="E231" s="54">
        <f>VLOOKUP(C231,Active!C$21:E$968,3,FALSE)</f>
        <v>1336.998653538978</v>
      </c>
      <c r="F231" s="12" t="s">
        <v>324</v>
      </c>
      <c r="G231" s="9" t="str">
        <f t="shared" si="22"/>
        <v>41133.742</v>
      </c>
      <c r="H231" s="46">
        <f t="shared" si="23"/>
        <v>1337</v>
      </c>
      <c r="I231" s="55" t="s">
        <v>583</v>
      </c>
      <c r="J231" s="56" t="s">
        <v>584</v>
      </c>
      <c r="K231" s="55">
        <v>1337</v>
      </c>
      <c r="L231" s="55" t="s">
        <v>325</v>
      </c>
      <c r="M231" s="56" t="s">
        <v>337</v>
      </c>
      <c r="N231" s="56"/>
      <c r="O231" s="57" t="s">
        <v>585</v>
      </c>
      <c r="P231" s="57" t="s">
        <v>586</v>
      </c>
    </row>
    <row r="232" spans="1:16" ht="13.5" thickBot="1" x14ac:dyDescent="0.25">
      <c r="A232" s="46" t="str">
        <f t="shared" si="18"/>
        <v> BBS 6 </v>
      </c>
      <c r="B232" s="12" t="str">
        <f t="shared" si="19"/>
        <v>I</v>
      </c>
      <c r="C232" s="46">
        <f t="shared" si="20"/>
        <v>41593.338000000003</v>
      </c>
      <c r="D232" s="9" t="str">
        <f t="shared" si="21"/>
        <v>vis</v>
      </c>
      <c r="E232" s="54">
        <f>VLOOKUP(C232,Active!C$21:E$968,3,FALSE)</f>
        <v>1548.0011426187259</v>
      </c>
      <c r="F232" s="12" t="s">
        <v>324</v>
      </c>
      <c r="G232" s="9" t="str">
        <f t="shared" si="22"/>
        <v>41593.338</v>
      </c>
      <c r="H232" s="46">
        <f t="shared" si="23"/>
        <v>1548</v>
      </c>
      <c r="I232" s="55" t="s">
        <v>608</v>
      </c>
      <c r="J232" s="56" t="s">
        <v>609</v>
      </c>
      <c r="K232" s="55">
        <v>1548</v>
      </c>
      <c r="L232" s="55" t="s">
        <v>376</v>
      </c>
      <c r="M232" s="56" t="s">
        <v>337</v>
      </c>
      <c r="N232" s="56"/>
      <c r="O232" s="57" t="s">
        <v>545</v>
      </c>
      <c r="P232" s="57" t="s">
        <v>610</v>
      </c>
    </row>
    <row r="233" spans="1:16" ht="13.5" thickBot="1" x14ac:dyDescent="0.25">
      <c r="A233" s="46" t="str">
        <f t="shared" si="18"/>
        <v> AVSJ 5.36 </v>
      </c>
      <c r="B233" s="12" t="str">
        <f t="shared" si="19"/>
        <v>I</v>
      </c>
      <c r="C233" s="46">
        <f t="shared" si="20"/>
        <v>41621.658000000003</v>
      </c>
      <c r="D233" s="9" t="str">
        <f t="shared" si="21"/>
        <v>vis</v>
      </c>
      <c r="E233" s="54">
        <f>VLOOKUP(C233,Active!C$21:E$968,3,FALSE)</f>
        <v>1561.0029757302812</v>
      </c>
      <c r="F233" s="12" t="s">
        <v>324</v>
      </c>
      <c r="G233" s="9" t="str">
        <f t="shared" si="22"/>
        <v>41621.658</v>
      </c>
      <c r="H233" s="46">
        <f t="shared" si="23"/>
        <v>1561</v>
      </c>
      <c r="I233" s="55" t="s">
        <v>614</v>
      </c>
      <c r="J233" s="56" t="s">
        <v>615</v>
      </c>
      <c r="K233" s="55">
        <v>1561</v>
      </c>
      <c r="L233" s="55" t="s">
        <v>592</v>
      </c>
      <c r="M233" s="56" t="s">
        <v>337</v>
      </c>
      <c r="N233" s="56"/>
      <c r="O233" s="57" t="s">
        <v>616</v>
      </c>
      <c r="P233" s="57" t="s">
        <v>586</v>
      </c>
    </row>
    <row r="234" spans="1:16" ht="13.5" thickBot="1" x14ac:dyDescent="0.25">
      <c r="A234" s="46" t="str">
        <f t="shared" si="18"/>
        <v> MVS 6.125 </v>
      </c>
      <c r="B234" s="12" t="str">
        <f t="shared" si="19"/>
        <v>I</v>
      </c>
      <c r="C234" s="46">
        <f t="shared" si="20"/>
        <v>41900.451500000003</v>
      </c>
      <c r="D234" s="9" t="str">
        <f t="shared" si="21"/>
        <v>vis</v>
      </c>
      <c r="E234" s="54">
        <f>VLOOKUP(C234,Active!C$21:E$968,3,FALSE)</f>
        <v>1688.9982638512702</v>
      </c>
      <c r="F234" s="12" t="s">
        <v>324</v>
      </c>
      <c r="G234" s="9" t="str">
        <f t="shared" si="22"/>
        <v>41900.4515</v>
      </c>
      <c r="H234" s="46">
        <f t="shared" si="23"/>
        <v>1689</v>
      </c>
      <c r="I234" s="55" t="s">
        <v>617</v>
      </c>
      <c r="J234" s="56" t="s">
        <v>618</v>
      </c>
      <c r="K234" s="55">
        <v>1689</v>
      </c>
      <c r="L234" s="55" t="s">
        <v>619</v>
      </c>
      <c r="M234" s="56" t="s">
        <v>326</v>
      </c>
      <c r="N234" s="56"/>
      <c r="O234" s="57" t="s">
        <v>620</v>
      </c>
      <c r="P234" s="57" t="s">
        <v>621</v>
      </c>
    </row>
    <row r="235" spans="1:16" ht="13.5" thickBot="1" x14ac:dyDescent="0.25">
      <c r="A235" s="46" t="str">
        <f t="shared" si="18"/>
        <v> AVSJ 5.88 </v>
      </c>
      <c r="B235" s="12" t="str">
        <f t="shared" si="19"/>
        <v>I</v>
      </c>
      <c r="C235" s="46">
        <f t="shared" si="20"/>
        <v>41950.586000000003</v>
      </c>
      <c r="D235" s="9" t="str">
        <f t="shared" si="21"/>
        <v>vis</v>
      </c>
      <c r="E235" s="54">
        <f>VLOOKUP(C235,Active!C$21:E$968,3,FALSE)</f>
        <v>1712.0152272033631</v>
      </c>
      <c r="F235" s="12" t="s">
        <v>324</v>
      </c>
      <c r="G235" s="9" t="str">
        <f t="shared" si="22"/>
        <v>41950.586</v>
      </c>
      <c r="H235" s="46">
        <f t="shared" si="23"/>
        <v>1712</v>
      </c>
      <c r="I235" s="55" t="s">
        <v>622</v>
      </c>
      <c r="J235" s="56" t="s">
        <v>623</v>
      </c>
      <c r="K235" s="55">
        <v>1712</v>
      </c>
      <c r="L235" s="55" t="s">
        <v>624</v>
      </c>
      <c r="M235" s="56" t="s">
        <v>337</v>
      </c>
      <c r="N235" s="56"/>
      <c r="O235" s="57" t="s">
        <v>625</v>
      </c>
      <c r="P235" s="57" t="s">
        <v>626</v>
      </c>
    </row>
    <row r="236" spans="1:16" ht="13.5" thickBot="1" x14ac:dyDescent="0.25">
      <c r="A236" s="46" t="str">
        <f t="shared" si="18"/>
        <v> BBS 16 </v>
      </c>
      <c r="B236" s="12" t="str">
        <f t="shared" si="19"/>
        <v>I</v>
      </c>
      <c r="C236" s="46">
        <f t="shared" si="20"/>
        <v>42255.487999999998</v>
      </c>
      <c r="D236" s="9" t="str">
        <f t="shared" si="21"/>
        <v>vis</v>
      </c>
      <c r="E236" s="54">
        <f>VLOOKUP(C236,Active!C$21:E$968,3,FALSE)</f>
        <v>1851.9970393283413</v>
      </c>
      <c r="F236" s="12" t="s">
        <v>324</v>
      </c>
      <c r="G236" s="9" t="str">
        <f t="shared" si="22"/>
        <v>42255.488</v>
      </c>
      <c r="H236" s="46">
        <f t="shared" si="23"/>
        <v>1852</v>
      </c>
      <c r="I236" s="55" t="s">
        <v>649</v>
      </c>
      <c r="J236" s="56" t="s">
        <v>650</v>
      </c>
      <c r="K236" s="55">
        <v>1852</v>
      </c>
      <c r="L236" s="55" t="s">
        <v>390</v>
      </c>
      <c r="M236" s="56" t="s">
        <v>337</v>
      </c>
      <c r="N236" s="56"/>
      <c r="O236" s="57" t="s">
        <v>545</v>
      </c>
      <c r="P236" s="57" t="s">
        <v>648</v>
      </c>
    </row>
    <row r="237" spans="1:16" ht="13.5" thickBot="1" x14ac:dyDescent="0.25">
      <c r="A237" s="46" t="str">
        <f t="shared" si="18"/>
        <v> AVSJ 6.30 </v>
      </c>
      <c r="B237" s="12" t="str">
        <f t="shared" si="19"/>
        <v>I</v>
      </c>
      <c r="C237" s="46">
        <f t="shared" si="20"/>
        <v>42270.764000000003</v>
      </c>
      <c r="D237" s="9" t="str">
        <f t="shared" si="21"/>
        <v>vis</v>
      </c>
      <c r="E237" s="54">
        <f>VLOOKUP(C237,Active!C$21:E$968,3,FALSE)</f>
        <v>1859.0103162567377</v>
      </c>
      <c r="F237" s="12" t="s">
        <v>324</v>
      </c>
      <c r="G237" s="9" t="str">
        <f t="shared" si="22"/>
        <v>42270.764</v>
      </c>
      <c r="H237" s="46">
        <f t="shared" si="23"/>
        <v>1859</v>
      </c>
      <c r="I237" s="55" t="s">
        <v>653</v>
      </c>
      <c r="J237" s="56" t="s">
        <v>654</v>
      </c>
      <c r="K237" s="55">
        <v>1859</v>
      </c>
      <c r="L237" s="55" t="s">
        <v>655</v>
      </c>
      <c r="M237" s="56" t="s">
        <v>337</v>
      </c>
      <c r="N237" s="56"/>
      <c r="O237" s="57" t="s">
        <v>656</v>
      </c>
      <c r="P237" s="57" t="s">
        <v>657</v>
      </c>
    </row>
    <row r="238" spans="1:16" ht="13.5" thickBot="1" x14ac:dyDescent="0.25">
      <c r="A238" s="46" t="str">
        <f t="shared" si="18"/>
        <v> AVSJ 6.30 </v>
      </c>
      <c r="B238" s="12" t="str">
        <f t="shared" si="19"/>
        <v>I</v>
      </c>
      <c r="C238" s="46">
        <f t="shared" si="20"/>
        <v>42329.553999999996</v>
      </c>
      <c r="D238" s="9" t="str">
        <f t="shared" si="21"/>
        <v>vis</v>
      </c>
      <c r="E238" s="54">
        <f>VLOOKUP(C238,Active!C$21:E$968,3,FALSE)</f>
        <v>1886.0010566744022</v>
      </c>
      <c r="F238" s="12" t="s">
        <v>324</v>
      </c>
      <c r="G238" s="9" t="str">
        <f t="shared" si="22"/>
        <v>42329.554</v>
      </c>
      <c r="H238" s="46">
        <f t="shared" si="23"/>
        <v>1886</v>
      </c>
      <c r="I238" s="55" t="s">
        <v>664</v>
      </c>
      <c r="J238" s="56" t="s">
        <v>665</v>
      </c>
      <c r="K238" s="55">
        <v>1886</v>
      </c>
      <c r="L238" s="55" t="s">
        <v>376</v>
      </c>
      <c r="M238" s="56" t="s">
        <v>337</v>
      </c>
      <c r="N238" s="56"/>
      <c r="O238" s="57" t="s">
        <v>666</v>
      </c>
      <c r="P238" s="57" t="s">
        <v>657</v>
      </c>
    </row>
    <row r="239" spans="1:16" ht="13.5" thickBot="1" x14ac:dyDescent="0.25">
      <c r="A239" s="46" t="str">
        <f t="shared" si="18"/>
        <v> AVSJ 6.30 </v>
      </c>
      <c r="B239" s="12" t="str">
        <f t="shared" si="19"/>
        <v>I</v>
      </c>
      <c r="C239" s="46">
        <f t="shared" si="20"/>
        <v>42342.620999999999</v>
      </c>
      <c r="D239" s="9" t="str">
        <f t="shared" si="21"/>
        <v>vis</v>
      </c>
      <c r="E239" s="54">
        <f>VLOOKUP(C239,Active!C$21:E$968,3,FALSE)</f>
        <v>1892.0001722559252</v>
      </c>
      <c r="F239" s="12" t="s">
        <v>324</v>
      </c>
      <c r="G239" s="9" t="str">
        <f t="shared" si="22"/>
        <v>42342.621</v>
      </c>
      <c r="H239" s="46">
        <f t="shared" si="23"/>
        <v>1892</v>
      </c>
      <c r="I239" s="55" t="s">
        <v>667</v>
      </c>
      <c r="J239" s="56" t="s">
        <v>668</v>
      </c>
      <c r="K239" s="55">
        <v>1892</v>
      </c>
      <c r="L239" s="55" t="s">
        <v>424</v>
      </c>
      <c r="M239" s="56" t="s">
        <v>337</v>
      </c>
      <c r="N239" s="56"/>
      <c r="O239" s="57" t="s">
        <v>625</v>
      </c>
      <c r="P239" s="57" t="s">
        <v>657</v>
      </c>
    </row>
    <row r="240" spans="1:16" ht="13.5" thickBot="1" x14ac:dyDescent="0.25">
      <c r="A240" s="46" t="str">
        <f t="shared" si="18"/>
        <v> AVSJ 7.37 </v>
      </c>
      <c r="B240" s="12" t="str">
        <f t="shared" si="19"/>
        <v>I</v>
      </c>
      <c r="C240" s="46">
        <f t="shared" si="20"/>
        <v>42599.650999999998</v>
      </c>
      <c r="D240" s="9" t="str">
        <f t="shared" si="21"/>
        <v>vis</v>
      </c>
      <c r="E240" s="54">
        <f>VLOOKUP(C240,Active!C$21:E$968,3,FALSE)</f>
        <v>2010.0037444544796</v>
      </c>
      <c r="F240" s="12" t="s">
        <v>324</v>
      </c>
      <c r="G240" s="9" t="str">
        <f t="shared" si="22"/>
        <v>42599.651</v>
      </c>
      <c r="H240" s="46">
        <f t="shared" si="23"/>
        <v>2010</v>
      </c>
      <c r="I240" s="55" t="s">
        <v>673</v>
      </c>
      <c r="J240" s="56" t="s">
        <v>674</v>
      </c>
      <c r="K240" s="55">
        <v>2010</v>
      </c>
      <c r="L240" s="55" t="s">
        <v>370</v>
      </c>
      <c r="M240" s="56" t="s">
        <v>337</v>
      </c>
      <c r="N240" s="56"/>
      <c r="O240" s="57" t="s">
        <v>625</v>
      </c>
      <c r="P240" s="57" t="s">
        <v>675</v>
      </c>
    </row>
    <row r="241" spans="1:16" ht="13.5" thickBot="1" x14ac:dyDescent="0.25">
      <c r="A241" s="46" t="str">
        <f t="shared" si="18"/>
        <v> AVSJ 7.37 </v>
      </c>
      <c r="B241" s="12" t="str">
        <f t="shared" si="19"/>
        <v>I</v>
      </c>
      <c r="C241" s="46">
        <f t="shared" si="20"/>
        <v>42625.79</v>
      </c>
      <c r="D241" s="9" t="str">
        <f t="shared" si="21"/>
        <v>vis</v>
      </c>
      <c r="E241" s="54">
        <f>VLOOKUP(C241,Active!C$21:E$968,3,FALSE)</f>
        <v>2022.0042711389069</v>
      </c>
      <c r="F241" s="12" t="s">
        <v>324</v>
      </c>
      <c r="G241" s="9" t="str">
        <f t="shared" si="22"/>
        <v>42625.790</v>
      </c>
      <c r="H241" s="46">
        <f t="shared" si="23"/>
        <v>2022</v>
      </c>
      <c r="I241" s="55" t="s">
        <v>679</v>
      </c>
      <c r="J241" s="56" t="s">
        <v>680</v>
      </c>
      <c r="K241" s="55">
        <v>2022</v>
      </c>
      <c r="L241" s="55" t="s">
        <v>382</v>
      </c>
      <c r="M241" s="56" t="s">
        <v>337</v>
      </c>
      <c r="N241" s="56"/>
      <c r="O241" s="57" t="s">
        <v>681</v>
      </c>
      <c r="P241" s="57" t="s">
        <v>675</v>
      </c>
    </row>
    <row r="242" spans="1:16" ht="13.5" thickBot="1" x14ac:dyDescent="0.25">
      <c r="A242" s="46" t="str">
        <f t="shared" si="18"/>
        <v> AVSJ 7.37 </v>
      </c>
      <c r="B242" s="12" t="str">
        <f t="shared" si="19"/>
        <v>I</v>
      </c>
      <c r="C242" s="46">
        <f t="shared" si="20"/>
        <v>42660.635000000002</v>
      </c>
      <c r="D242" s="9" t="str">
        <f t="shared" si="21"/>
        <v>vis</v>
      </c>
      <c r="E242" s="54">
        <f>VLOOKUP(C242,Active!C$21:E$968,3,FALSE)</f>
        <v>2038.001759654873</v>
      </c>
      <c r="F242" s="12" t="s">
        <v>324</v>
      </c>
      <c r="G242" s="9" t="str">
        <f t="shared" si="22"/>
        <v>42660.635</v>
      </c>
      <c r="H242" s="46">
        <f t="shared" si="23"/>
        <v>2038</v>
      </c>
      <c r="I242" s="55" t="s">
        <v>684</v>
      </c>
      <c r="J242" s="56" t="s">
        <v>685</v>
      </c>
      <c r="K242" s="55">
        <v>2038</v>
      </c>
      <c r="L242" s="55" t="s">
        <v>349</v>
      </c>
      <c r="M242" s="56" t="s">
        <v>337</v>
      </c>
      <c r="N242" s="56"/>
      <c r="O242" s="57" t="s">
        <v>681</v>
      </c>
      <c r="P242" s="57" t="s">
        <v>675</v>
      </c>
    </row>
    <row r="243" spans="1:16" ht="13.5" thickBot="1" x14ac:dyDescent="0.25">
      <c r="A243" s="46" t="str">
        <f t="shared" si="18"/>
        <v> AVSJ 7.37 </v>
      </c>
      <c r="B243" s="12" t="str">
        <f t="shared" si="19"/>
        <v>I</v>
      </c>
      <c r="C243" s="46">
        <f t="shared" si="20"/>
        <v>42721.607000000004</v>
      </c>
      <c r="D243" s="9" t="str">
        <f t="shared" si="21"/>
        <v>vis</v>
      </c>
      <c r="E243" s="54">
        <f>VLOOKUP(C243,Active!C$21:E$968,3,FALSE)</f>
        <v>2065.994265603947</v>
      </c>
      <c r="F243" s="12" t="s">
        <v>324</v>
      </c>
      <c r="G243" s="9" t="str">
        <f t="shared" si="22"/>
        <v>42721.607</v>
      </c>
      <c r="H243" s="46">
        <f t="shared" si="23"/>
        <v>2066</v>
      </c>
      <c r="I243" s="55" t="s">
        <v>689</v>
      </c>
      <c r="J243" s="56" t="s">
        <v>690</v>
      </c>
      <c r="K243" s="55">
        <v>2066</v>
      </c>
      <c r="L243" s="55" t="s">
        <v>330</v>
      </c>
      <c r="M243" s="56" t="s">
        <v>337</v>
      </c>
      <c r="N243" s="56"/>
      <c r="O243" s="57" t="s">
        <v>691</v>
      </c>
      <c r="P243" s="57" t="s">
        <v>675</v>
      </c>
    </row>
    <row r="244" spans="1:16" ht="13.5" thickBot="1" x14ac:dyDescent="0.25">
      <c r="A244" s="46" t="str">
        <f t="shared" si="18"/>
        <v> AJ 91.393 </v>
      </c>
      <c r="B244" s="12" t="str">
        <f t="shared" si="19"/>
        <v>I</v>
      </c>
      <c r="C244" s="46">
        <f t="shared" si="20"/>
        <v>45143.725599999998</v>
      </c>
      <c r="D244" s="9" t="str">
        <f t="shared" si="21"/>
        <v>vis</v>
      </c>
      <c r="E244" s="54">
        <f>VLOOKUP(C244,Active!C$21:E$968,3,FALSE)</f>
        <v>3177.9992731461093</v>
      </c>
      <c r="F244" s="12" t="s">
        <v>324</v>
      </c>
      <c r="G244" s="9" t="str">
        <f t="shared" si="22"/>
        <v>45143.7256</v>
      </c>
      <c r="H244" s="46">
        <f t="shared" si="23"/>
        <v>3178</v>
      </c>
      <c r="I244" s="55" t="s">
        <v>778</v>
      </c>
      <c r="J244" s="56" t="s">
        <v>779</v>
      </c>
      <c r="K244" s="55">
        <v>3178</v>
      </c>
      <c r="L244" s="55" t="s">
        <v>780</v>
      </c>
      <c r="M244" s="56" t="s">
        <v>439</v>
      </c>
      <c r="N244" s="56" t="s">
        <v>440</v>
      </c>
      <c r="O244" s="57" t="s">
        <v>781</v>
      </c>
      <c r="P244" s="57" t="s">
        <v>782</v>
      </c>
    </row>
    <row r="245" spans="1:16" ht="13.5" thickBot="1" x14ac:dyDescent="0.25">
      <c r="A245" s="46" t="str">
        <f t="shared" si="18"/>
        <v> BRNO 31 </v>
      </c>
      <c r="B245" s="12" t="str">
        <f t="shared" si="19"/>
        <v>I</v>
      </c>
      <c r="C245" s="46">
        <f t="shared" si="20"/>
        <v>49480.425000000003</v>
      </c>
      <c r="D245" s="9" t="str">
        <f t="shared" si="21"/>
        <v>vis</v>
      </c>
      <c r="E245" s="54">
        <f>VLOOKUP(C245,Active!C$21:E$968,3,FALSE)</f>
        <v>5168.9965137457684</v>
      </c>
      <c r="F245" s="12" t="s">
        <v>324</v>
      </c>
      <c r="G245" s="9" t="str">
        <f t="shared" si="22"/>
        <v>49480.425</v>
      </c>
      <c r="H245" s="46">
        <f t="shared" si="23"/>
        <v>5169</v>
      </c>
      <c r="I245" s="55" t="s">
        <v>935</v>
      </c>
      <c r="J245" s="56" t="s">
        <v>936</v>
      </c>
      <c r="K245" s="55">
        <v>5169</v>
      </c>
      <c r="L245" s="55" t="s">
        <v>468</v>
      </c>
      <c r="M245" s="56" t="s">
        <v>337</v>
      </c>
      <c r="N245" s="56"/>
      <c r="O245" s="57" t="s">
        <v>937</v>
      </c>
      <c r="P245" s="57" t="s">
        <v>906</v>
      </c>
    </row>
    <row r="246" spans="1:16" ht="13.5" thickBot="1" x14ac:dyDescent="0.25">
      <c r="A246" s="46" t="str">
        <f t="shared" si="18"/>
        <v> AOEB 8 </v>
      </c>
      <c r="B246" s="12" t="str">
        <f t="shared" si="19"/>
        <v>I</v>
      </c>
      <c r="C246" s="46">
        <f t="shared" si="20"/>
        <v>49874.675999999999</v>
      </c>
      <c r="D246" s="9" t="str">
        <f t="shared" si="21"/>
        <v>vis</v>
      </c>
      <c r="E246" s="54">
        <f>VLOOKUP(C246,Active!C$21:E$968,3,FALSE)</f>
        <v>5349.9988338751382</v>
      </c>
      <c r="F246" s="12" t="s">
        <v>324</v>
      </c>
      <c r="G246" s="9" t="str">
        <f t="shared" si="22"/>
        <v>49874.676</v>
      </c>
      <c r="H246" s="46">
        <f t="shared" si="23"/>
        <v>5350</v>
      </c>
      <c r="I246" s="55" t="s">
        <v>955</v>
      </c>
      <c r="J246" s="56" t="s">
        <v>956</v>
      </c>
      <c r="K246" s="55">
        <v>5350</v>
      </c>
      <c r="L246" s="55" t="s">
        <v>325</v>
      </c>
      <c r="M246" s="56" t="s">
        <v>337</v>
      </c>
      <c r="N246" s="56"/>
      <c r="O246" s="57" t="s">
        <v>957</v>
      </c>
      <c r="P246" s="57" t="s">
        <v>958</v>
      </c>
    </row>
    <row r="247" spans="1:16" ht="13.5" thickBot="1" x14ac:dyDescent="0.25">
      <c r="A247" s="46" t="str">
        <f t="shared" si="18"/>
        <v> BRNO 32 </v>
      </c>
      <c r="B247" s="12" t="str">
        <f t="shared" si="19"/>
        <v>I</v>
      </c>
      <c r="C247" s="46">
        <f t="shared" si="20"/>
        <v>49920.409800000001</v>
      </c>
      <c r="D247" s="9" t="str">
        <f t="shared" si="21"/>
        <v>vis</v>
      </c>
      <c r="E247" s="54">
        <f>VLOOKUP(C247,Active!C$21:E$968,3,FALSE)</f>
        <v>5370.9954170374713</v>
      </c>
      <c r="F247" s="12" t="s">
        <v>324</v>
      </c>
      <c r="G247" s="9" t="str">
        <f t="shared" si="22"/>
        <v>49920.4098</v>
      </c>
      <c r="H247" s="46">
        <f t="shared" si="23"/>
        <v>5371</v>
      </c>
      <c r="I247" s="55" t="s">
        <v>963</v>
      </c>
      <c r="J247" s="56" t="s">
        <v>964</v>
      </c>
      <c r="K247" s="55">
        <v>5371</v>
      </c>
      <c r="L247" s="55" t="s">
        <v>965</v>
      </c>
      <c r="M247" s="56" t="s">
        <v>337</v>
      </c>
      <c r="N247" s="56"/>
      <c r="O247" s="57" t="s">
        <v>944</v>
      </c>
      <c r="P247" s="57" t="s">
        <v>966</v>
      </c>
    </row>
    <row r="248" spans="1:16" ht="13.5" thickBot="1" x14ac:dyDescent="0.25">
      <c r="A248" s="46" t="str">
        <f t="shared" si="18"/>
        <v> BRNO 32 </v>
      </c>
      <c r="B248" s="12" t="str">
        <f t="shared" si="19"/>
        <v>I</v>
      </c>
      <c r="C248" s="46">
        <f t="shared" si="20"/>
        <v>49920.413999999997</v>
      </c>
      <c r="D248" s="9" t="str">
        <f t="shared" si="21"/>
        <v>vis</v>
      </c>
      <c r="E248" s="54">
        <f>VLOOKUP(C248,Active!C$21:E$968,3,FALSE)</f>
        <v>5370.9973452754311</v>
      </c>
      <c r="F248" s="12" t="s">
        <v>324</v>
      </c>
      <c r="G248" s="9" t="str">
        <f t="shared" si="22"/>
        <v>49920.4140</v>
      </c>
      <c r="H248" s="46">
        <f t="shared" si="23"/>
        <v>5371</v>
      </c>
      <c r="I248" s="55" t="s">
        <v>967</v>
      </c>
      <c r="J248" s="56" t="s">
        <v>968</v>
      </c>
      <c r="K248" s="55">
        <v>5371</v>
      </c>
      <c r="L248" s="55" t="s">
        <v>969</v>
      </c>
      <c r="M248" s="56" t="s">
        <v>337</v>
      </c>
      <c r="N248" s="56"/>
      <c r="O248" s="57" t="s">
        <v>934</v>
      </c>
      <c r="P248" s="57" t="s">
        <v>966</v>
      </c>
    </row>
    <row r="249" spans="1:16" ht="13.5" thickBot="1" x14ac:dyDescent="0.25">
      <c r="A249" s="46" t="str">
        <f t="shared" si="18"/>
        <v> BRNO 32 </v>
      </c>
      <c r="B249" s="12" t="str">
        <f t="shared" si="19"/>
        <v>I</v>
      </c>
      <c r="C249" s="46">
        <f t="shared" si="20"/>
        <v>49920.418899999997</v>
      </c>
      <c r="D249" s="9" t="str">
        <f t="shared" si="21"/>
        <v>vis</v>
      </c>
      <c r="E249" s="54">
        <f>VLOOKUP(C249,Active!C$21:E$968,3,FALSE)</f>
        <v>5370.9995948863861</v>
      </c>
      <c r="F249" s="12" t="s">
        <v>324</v>
      </c>
      <c r="G249" s="9" t="str">
        <f t="shared" si="22"/>
        <v>49920.4189</v>
      </c>
      <c r="H249" s="46">
        <f t="shared" si="23"/>
        <v>5371</v>
      </c>
      <c r="I249" s="55" t="s">
        <v>970</v>
      </c>
      <c r="J249" s="56" t="s">
        <v>971</v>
      </c>
      <c r="K249" s="55">
        <v>5371</v>
      </c>
      <c r="L249" s="55" t="s">
        <v>972</v>
      </c>
      <c r="M249" s="56" t="s">
        <v>337</v>
      </c>
      <c r="N249" s="56"/>
      <c r="O249" s="57" t="s">
        <v>973</v>
      </c>
      <c r="P249" s="57" t="s">
        <v>966</v>
      </c>
    </row>
    <row r="250" spans="1:16" ht="13.5" thickBot="1" x14ac:dyDescent="0.25">
      <c r="A250" s="46" t="str">
        <f t="shared" si="18"/>
        <v> BRNO 32 </v>
      </c>
      <c r="B250" s="12" t="str">
        <f t="shared" si="19"/>
        <v>I</v>
      </c>
      <c r="C250" s="46">
        <f t="shared" si="20"/>
        <v>49920.418899999997</v>
      </c>
      <c r="D250" s="9" t="str">
        <f t="shared" si="21"/>
        <v>vis</v>
      </c>
      <c r="E250" s="54">
        <f>VLOOKUP(C250,Active!C$21:E$968,3,FALSE)</f>
        <v>5370.9995948863861</v>
      </c>
      <c r="F250" s="12" t="s">
        <v>324</v>
      </c>
      <c r="G250" s="9" t="str">
        <f t="shared" si="22"/>
        <v>49920.4189</v>
      </c>
      <c r="H250" s="46">
        <f t="shared" si="23"/>
        <v>5371</v>
      </c>
      <c r="I250" s="55" t="s">
        <v>970</v>
      </c>
      <c r="J250" s="56" t="s">
        <v>971</v>
      </c>
      <c r="K250" s="55">
        <v>5371</v>
      </c>
      <c r="L250" s="55" t="s">
        <v>972</v>
      </c>
      <c r="M250" s="56" t="s">
        <v>337</v>
      </c>
      <c r="N250" s="56"/>
      <c r="O250" s="57" t="s">
        <v>974</v>
      </c>
      <c r="P250" s="57" t="s">
        <v>966</v>
      </c>
    </row>
    <row r="251" spans="1:16" ht="13.5" thickBot="1" x14ac:dyDescent="0.25">
      <c r="A251" s="46" t="str">
        <f t="shared" si="18"/>
        <v> BRNO 32 </v>
      </c>
      <c r="B251" s="12" t="str">
        <f t="shared" si="19"/>
        <v>I</v>
      </c>
      <c r="C251" s="46">
        <f t="shared" si="20"/>
        <v>49933.474399999999</v>
      </c>
      <c r="D251" s="9" t="str">
        <f t="shared" si="21"/>
        <v>vis</v>
      </c>
      <c r="E251" s="54">
        <f>VLOOKUP(C251,Active!C$21:E$968,3,FALSE)</f>
        <v>5376.993430768729</v>
      </c>
      <c r="F251" s="12" t="s">
        <v>324</v>
      </c>
      <c r="G251" s="9" t="str">
        <f t="shared" si="22"/>
        <v>49933.4744</v>
      </c>
      <c r="H251" s="46">
        <f t="shared" si="23"/>
        <v>5377</v>
      </c>
      <c r="I251" s="55" t="s">
        <v>975</v>
      </c>
      <c r="J251" s="56" t="s">
        <v>976</v>
      </c>
      <c r="K251" s="55">
        <v>5377</v>
      </c>
      <c r="L251" s="55" t="s">
        <v>977</v>
      </c>
      <c r="M251" s="56" t="s">
        <v>337</v>
      </c>
      <c r="N251" s="56"/>
      <c r="O251" s="57" t="s">
        <v>847</v>
      </c>
      <c r="P251" s="57" t="s">
        <v>966</v>
      </c>
    </row>
    <row r="252" spans="1:16" ht="13.5" thickBot="1" x14ac:dyDescent="0.25">
      <c r="A252" s="46" t="str">
        <f t="shared" si="18"/>
        <v> BRNO 32 </v>
      </c>
      <c r="B252" s="12" t="str">
        <f t="shared" si="19"/>
        <v>I</v>
      </c>
      <c r="C252" s="46">
        <f t="shared" si="20"/>
        <v>49933.474399999999</v>
      </c>
      <c r="D252" s="9" t="str">
        <f t="shared" si="21"/>
        <v>vis</v>
      </c>
      <c r="E252" s="54">
        <f>VLOOKUP(C252,Active!C$21:E$968,3,FALSE)</f>
        <v>5376.993430768729</v>
      </c>
      <c r="F252" s="12" t="s">
        <v>324</v>
      </c>
      <c r="G252" s="9" t="str">
        <f t="shared" si="22"/>
        <v>49933.4744</v>
      </c>
      <c r="H252" s="46">
        <f t="shared" si="23"/>
        <v>5377</v>
      </c>
      <c r="I252" s="55" t="s">
        <v>975</v>
      </c>
      <c r="J252" s="56" t="s">
        <v>976</v>
      </c>
      <c r="K252" s="55">
        <v>5377</v>
      </c>
      <c r="L252" s="55" t="s">
        <v>977</v>
      </c>
      <c r="M252" s="56" t="s">
        <v>337</v>
      </c>
      <c r="N252" s="56"/>
      <c r="O252" s="57" t="s">
        <v>978</v>
      </c>
      <c r="P252" s="57" t="s">
        <v>966</v>
      </c>
    </row>
    <row r="253" spans="1:16" ht="13.5" thickBot="1" x14ac:dyDescent="0.25">
      <c r="A253" s="46" t="str">
        <f t="shared" si="18"/>
        <v> BRNO 32 </v>
      </c>
      <c r="B253" s="12" t="str">
        <f t="shared" si="19"/>
        <v>I</v>
      </c>
      <c r="C253" s="46">
        <f t="shared" si="20"/>
        <v>49933.484100000001</v>
      </c>
      <c r="D253" s="9" t="str">
        <f t="shared" si="21"/>
        <v>vis</v>
      </c>
      <c r="E253" s="54">
        <f>VLOOKUP(C253,Active!C$21:E$968,3,FALSE)</f>
        <v>5376.9978840802123</v>
      </c>
      <c r="F253" s="12" t="s">
        <v>324</v>
      </c>
      <c r="G253" s="9" t="str">
        <f t="shared" si="22"/>
        <v>49933.4841</v>
      </c>
      <c r="H253" s="46">
        <f t="shared" si="23"/>
        <v>5377</v>
      </c>
      <c r="I253" s="55" t="s">
        <v>979</v>
      </c>
      <c r="J253" s="56" t="s">
        <v>980</v>
      </c>
      <c r="K253" s="55">
        <v>5377</v>
      </c>
      <c r="L253" s="55" t="s">
        <v>981</v>
      </c>
      <c r="M253" s="56" t="s">
        <v>337</v>
      </c>
      <c r="N253" s="56"/>
      <c r="O253" s="57" t="s">
        <v>944</v>
      </c>
      <c r="P253" s="57" t="s">
        <v>966</v>
      </c>
    </row>
    <row r="254" spans="1:16" ht="13.5" thickBot="1" x14ac:dyDescent="0.25">
      <c r="A254" s="46" t="str">
        <f t="shared" si="18"/>
        <v> BRNO 32 </v>
      </c>
      <c r="B254" s="12" t="str">
        <f t="shared" si="19"/>
        <v>I</v>
      </c>
      <c r="C254" s="46">
        <f t="shared" si="20"/>
        <v>49933.484799999998</v>
      </c>
      <c r="D254" s="9" t="str">
        <f t="shared" si="21"/>
        <v>vis</v>
      </c>
      <c r="E254" s="54">
        <f>VLOOKUP(C254,Active!C$21:E$968,3,FALSE)</f>
        <v>5376.9982054532038</v>
      </c>
      <c r="F254" s="12" t="s">
        <v>324</v>
      </c>
      <c r="G254" s="9" t="str">
        <f t="shared" si="22"/>
        <v>49933.4848</v>
      </c>
      <c r="H254" s="46">
        <f t="shared" si="23"/>
        <v>5377</v>
      </c>
      <c r="I254" s="55" t="s">
        <v>989</v>
      </c>
      <c r="J254" s="56" t="s">
        <v>990</v>
      </c>
      <c r="K254" s="55">
        <v>5377</v>
      </c>
      <c r="L254" s="55" t="s">
        <v>991</v>
      </c>
      <c r="M254" s="56" t="s">
        <v>337</v>
      </c>
      <c r="N254" s="56"/>
      <c r="O254" s="57" t="s">
        <v>992</v>
      </c>
      <c r="P254" s="57" t="s">
        <v>966</v>
      </c>
    </row>
    <row r="255" spans="1:16" ht="13.5" thickBot="1" x14ac:dyDescent="0.25">
      <c r="A255" s="46" t="str">
        <f t="shared" si="18"/>
        <v> AOEB 8 </v>
      </c>
      <c r="B255" s="12" t="str">
        <f t="shared" si="19"/>
        <v>I</v>
      </c>
      <c r="C255" s="46">
        <f t="shared" si="20"/>
        <v>50253.677000000003</v>
      </c>
      <c r="D255" s="9" t="str">
        <f t="shared" si="21"/>
        <v>vis</v>
      </c>
      <c r="E255" s="54">
        <f>VLOOKUP(C255,Active!C$21:E$968,3,FALSE)</f>
        <v>5523.9998137873081</v>
      </c>
      <c r="F255" s="12" t="s">
        <v>324</v>
      </c>
      <c r="G255" s="9" t="str">
        <f t="shared" si="22"/>
        <v>50253.677</v>
      </c>
      <c r="H255" s="46">
        <f t="shared" si="23"/>
        <v>5524</v>
      </c>
      <c r="I255" s="55" t="s">
        <v>993</v>
      </c>
      <c r="J255" s="56" t="s">
        <v>994</v>
      </c>
      <c r="K255" s="55">
        <v>5524</v>
      </c>
      <c r="L255" s="55" t="s">
        <v>678</v>
      </c>
      <c r="M255" s="56" t="s">
        <v>995</v>
      </c>
      <c r="N255" s="56" t="s">
        <v>705</v>
      </c>
      <c r="O255" s="57" t="s">
        <v>526</v>
      </c>
      <c r="P255" s="57" t="s">
        <v>958</v>
      </c>
    </row>
    <row r="256" spans="1:16" ht="13.5" thickBot="1" x14ac:dyDescent="0.25">
      <c r="A256" s="46" t="str">
        <f t="shared" si="18"/>
        <v> AOEB 8 </v>
      </c>
      <c r="B256" s="12" t="str">
        <f t="shared" si="19"/>
        <v>I</v>
      </c>
      <c r="C256" s="46">
        <f t="shared" si="20"/>
        <v>50266.750999999997</v>
      </c>
      <c r="D256" s="9" t="str">
        <f t="shared" si="21"/>
        <v>vis</v>
      </c>
      <c r="E256" s="54">
        <f>VLOOKUP(C256,Active!C$21:E$968,3,FALSE)</f>
        <v>5530.0021430987626</v>
      </c>
      <c r="F256" s="12" t="s">
        <v>324</v>
      </c>
      <c r="G256" s="9" t="str">
        <f t="shared" si="22"/>
        <v>50266.751</v>
      </c>
      <c r="H256" s="46">
        <f t="shared" si="23"/>
        <v>5530</v>
      </c>
      <c r="I256" s="55" t="s">
        <v>996</v>
      </c>
      <c r="J256" s="56" t="s">
        <v>997</v>
      </c>
      <c r="K256" s="55">
        <v>5530</v>
      </c>
      <c r="L256" s="55" t="s">
        <v>367</v>
      </c>
      <c r="M256" s="56" t="s">
        <v>337</v>
      </c>
      <c r="N256" s="56"/>
      <c r="O256" s="57" t="s">
        <v>957</v>
      </c>
      <c r="P256" s="57" t="s">
        <v>958</v>
      </c>
    </row>
    <row r="257" spans="1:16" ht="13.5" thickBot="1" x14ac:dyDescent="0.25">
      <c r="A257" s="46" t="str">
        <f t="shared" si="18"/>
        <v> BRNO 32 </v>
      </c>
      <c r="B257" s="12" t="str">
        <f t="shared" si="19"/>
        <v>I</v>
      </c>
      <c r="C257" s="46">
        <f t="shared" si="20"/>
        <v>50275.452799999999</v>
      </c>
      <c r="D257" s="9" t="str">
        <f t="shared" si="21"/>
        <v>vis</v>
      </c>
      <c r="E257" s="54">
        <f>VLOOKUP(C257,Active!C$21:E$968,3,FALSE)</f>
        <v>5533.9971766923418</v>
      </c>
      <c r="F257" s="12" t="s">
        <v>324</v>
      </c>
      <c r="G257" s="9" t="str">
        <f t="shared" si="22"/>
        <v>50275.4528</v>
      </c>
      <c r="H257" s="46">
        <f t="shared" si="23"/>
        <v>5534</v>
      </c>
      <c r="I257" s="55" t="s">
        <v>998</v>
      </c>
      <c r="J257" s="56" t="s">
        <v>999</v>
      </c>
      <c r="K257" s="55">
        <v>5534</v>
      </c>
      <c r="L257" s="55" t="s">
        <v>1000</v>
      </c>
      <c r="M257" s="56" t="s">
        <v>337</v>
      </c>
      <c r="N257" s="56"/>
      <c r="O257" s="57" t="s">
        <v>1001</v>
      </c>
      <c r="P257" s="57" t="s">
        <v>966</v>
      </c>
    </row>
    <row r="258" spans="1:16" ht="13.5" thickBot="1" x14ac:dyDescent="0.25">
      <c r="A258" s="46" t="str">
        <f t="shared" si="18"/>
        <v> BRNO 32 </v>
      </c>
      <c r="B258" s="12" t="str">
        <f t="shared" si="19"/>
        <v>I</v>
      </c>
      <c r="C258" s="46">
        <f t="shared" si="20"/>
        <v>50371.276899999997</v>
      </c>
      <c r="D258" s="9" t="str">
        <f t="shared" si="21"/>
        <v>vis</v>
      </c>
      <c r="E258" s="54">
        <f>VLOOKUP(C258,Active!C$21:E$968,3,FALSE)</f>
        <v>5577.9904307977431</v>
      </c>
      <c r="F258" s="12" t="s">
        <v>324</v>
      </c>
      <c r="G258" s="9" t="str">
        <f t="shared" si="22"/>
        <v>50371.2769</v>
      </c>
      <c r="H258" s="46">
        <f t="shared" si="23"/>
        <v>5578</v>
      </c>
      <c r="I258" s="55" t="s">
        <v>1002</v>
      </c>
      <c r="J258" s="56" t="s">
        <v>1003</v>
      </c>
      <c r="K258" s="55">
        <v>5578</v>
      </c>
      <c r="L258" s="55" t="s">
        <v>1004</v>
      </c>
      <c r="M258" s="56" t="s">
        <v>337</v>
      </c>
      <c r="N258" s="56"/>
      <c r="O258" s="57" t="s">
        <v>934</v>
      </c>
      <c r="P258" s="57" t="s">
        <v>966</v>
      </c>
    </row>
    <row r="259" spans="1:16" ht="13.5" thickBot="1" x14ac:dyDescent="0.25">
      <c r="A259" s="46" t="str">
        <f t="shared" si="18"/>
        <v> BRNO 32 </v>
      </c>
      <c r="B259" s="12" t="str">
        <f t="shared" si="19"/>
        <v>I</v>
      </c>
      <c r="C259" s="46">
        <f t="shared" si="20"/>
        <v>50371.298499999997</v>
      </c>
      <c r="D259" s="9" t="str">
        <f t="shared" si="21"/>
        <v>vis</v>
      </c>
      <c r="E259" s="54">
        <f>VLOOKUP(C259,Active!C$21:E$968,3,FALSE)</f>
        <v>5578.0003474501164</v>
      </c>
      <c r="F259" s="12" t="s">
        <v>324</v>
      </c>
      <c r="G259" s="9" t="str">
        <f t="shared" si="22"/>
        <v>50371.2985</v>
      </c>
      <c r="H259" s="46">
        <f t="shared" si="23"/>
        <v>5578</v>
      </c>
      <c r="I259" s="55" t="s">
        <v>1005</v>
      </c>
      <c r="J259" s="56" t="s">
        <v>1006</v>
      </c>
      <c r="K259" s="55">
        <v>5578</v>
      </c>
      <c r="L259" s="55" t="s">
        <v>1007</v>
      </c>
      <c r="M259" s="56" t="s">
        <v>337</v>
      </c>
      <c r="N259" s="56"/>
      <c r="O259" s="57" t="s">
        <v>944</v>
      </c>
      <c r="P259" s="57" t="s">
        <v>966</v>
      </c>
    </row>
    <row r="260" spans="1:16" ht="13.5" thickBot="1" x14ac:dyDescent="0.25">
      <c r="A260" s="46" t="str">
        <f t="shared" si="18"/>
        <v> BRNO 32 </v>
      </c>
      <c r="B260" s="12" t="str">
        <f t="shared" si="19"/>
        <v>I</v>
      </c>
      <c r="C260" s="46">
        <f t="shared" si="20"/>
        <v>50371.303999999996</v>
      </c>
      <c r="D260" s="9" t="str">
        <f t="shared" si="21"/>
        <v>vis</v>
      </c>
      <c r="E260" s="54">
        <f>VLOOKUP(C260,Active!C$21:E$968,3,FALSE)</f>
        <v>5578.0028725236371</v>
      </c>
      <c r="F260" s="12" t="s">
        <v>324</v>
      </c>
      <c r="G260" s="9" t="str">
        <f t="shared" si="22"/>
        <v>50371.3040</v>
      </c>
      <c r="H260" s="46">
        <f t="shared" si="23"/>
        <v>5578</v>
      </c>
      <c r="I260" s="55" t="s">
        <v>1008</v>
      </c>
      <c r="J260" s="56" t="s">
        <v>1009</v>
      </c>
      <c r="K260" s="55">
        <v>5578</v>
      </c>
      <c r="L260" s="55" t="s">
        <v>1010</v>
      </c>
      <c r="M260" s="56" t="s">
        <v>337</v>
      </c>
      <c r="N260" s="56"/>
      <c r="O260" s="57" t="s">
        <v>1011</v>
      </c>
      <c r="P260" s="57" t="s">
        <v>966</v>
      </c>
    </row>
    <row r="261" spans="1:16" ht="13.5" thickBot="1" x14ac:dyDescent="0.25">
      <c r="A261" s="46" t="str">
        <f t="shared" si="18"/>
        <v> AOEB 8 </v>
      </c>
      <c r="B261" s="12" t="str">
        <f t="shared" si="19"/>
        <v>I</v>
      </c>
      <c r="C261" s="46">
        <f t="shared" si="20"/>
        <v>50693.663999999997</v>
      </c>
      <c r="D261" s="9" t="str">
        <f t="shared" si="21"/>
        <v>vis</v>
      </c>
      <c r="E261" s="54">
        <f>VLOOKUP(C261,Active!C$21:E$968,3,FALSE)</f>
        <v>5725.9997271084176</v>
      </c>
      <c r="F261" s="12" t="s">
        <v>324</v>
      </c>
      <c r="G261" s="9" t="str">
        <f t="shared" si="22"/>
        <v>50693.664</v>
      </c>
      <c r="H261" s="46">
        <f t="shared" si="23"/>
        <v>5726</v>
      </c>
      <c r="I261" s="55" t="s">
        <v>1012</v>
      </c>
      <c r="J261" s="56" t="s">
        <v>1013</v>
      </c>
      <c r="K261" s="55">
        <v>5726</v>
      </c>
      <c r="L261" s="55" t="s">
        <v>361</v>
      </c>
      <c r="M261" s="56" t="s">
        <v>337</v>
      </c>
      <c r="N261" s="56"/>
      <c r="O261" s="57" t="s">
        <v>957</v>
      </c>
      <c r="P261" s="57" t="s">
        <v>958</v>
      </c>
    </row>
    <row r="262" spans="1:16" ht="13.5" thickBot="1" x14ac:dyDescent="0.25">
      <c r="A262" s="46" t="str">
        <f t="shared" si="18"/>
        <v> AOEB 8 </v>
      </c>
      <c r="B262" s="12" t="str">
        <f t="shared" si="19"/>
        <v>I</v>
      </c>
      <c r="C262" s="46">
        <f t="shared" si="20"/>
        <v>50959.398000000001</v>
      </c>
      <c r="D262" s="9" t="str">
        <f t="shared" si="21"/>
        <v>vis</v>
      </c>
      <c r="E262" s="54">
        <f>VLOOKUP(C262,Active!C$21:E$968,3,FALSE)</f>
        <v>5847.9993429299611</v>
      </c>
      <c r="F262" s="12" t="s">
        <v>324</v>
      </c>
      <c r="G262" s="9" t="str">
        <f t="shared" si="22"/>
        <v>50959.398</v>
      </c>
      <c r="H262" s="46">
        <f t="shared" si="23"/>
        <v>5848</v>
      </c>
      <c r="I262" s="55" t="s">
        <v>1018</v>
      </c>
      <c r="J262" s="56" t="s">
        <v>1019</v>
      </c>
      <c r="K262" s="55">
        <v>5848</v>
      </c>
      <c r="L262" s="55" t="s">
        <v>361</v>
      </c>
      <c r="M262" s="56" t="s">
        <v>337</v>
      </c>
      <c r="N262" s="56"/>
      <c r="O262" s="57" t="s">
        <v>1020</v>
      </c>
      <c r="P262" s="57" t="s">
        <v>958</v>
      </c>
    </row>
    <row r="263" spans="1:16" ht="13.5" thickBot="1" x14ac:dyDescent="0.25">
      <c r="A263" s="46" t="str">
        <f t="shared" si="18"/>
        <v>BAVM 122 </v>
      </c>
      <c r="B263" s="12" t="str">
        <f t="shared" si="19"/>
        <v>I</v>
      </c>
      <c r="C263" s="46">
        <f t="shared" si="20"/>
        <v>51057.4</v>
      </c>
      <c r="D263" s="9" t="str">
        <f t="shared" si="21"/>
        <v>vis</v>
      </c>
      <c r="E263" s="54">
        <f>VLOOKUP(C263,Active!C$21:E$968,3,FALSE)</f>
        <v>5892.9924802392352</v>
      </c>
      <c r="F263" s="12" t="s">
        <v>324</v>
      </c>
      <c r="G263" s="9" t="str">
        <f t="shared" si="22"/>
        <v>51057.400</v>
      </c>
      <c r="H263" s="46">
        <f t="shared" si="23"/>
        <v>5893</v>
      </c>
      <c r="I263" s="55" t="s">
        <v>1021</v>
      </c>
      <c r="J263" s="56" t="s">
        <v>1022</v>
      </c>
      <c r="K263" s="55">
        <v>5893</v>
      </c>
      <c r="L263" s="55" t="s">
        <v>885</v>
      </c>
      <c r="M263" s="56" t="s">
        <v>337</v>
      </c>
      <c r="N263" s="56"/>
      <c r="O263" s="57" t="s">
        <v>1023</v>
      </c>
      <c r="P263" s="58" t="s">
        <v>1024</v>
      </c>
    </row>
    <row r="264" spans="1:16" ht="13.5" thickBot="1" x14ac:dyDescent="0.25">
      <c r="A264" s="46" t="str">
        <f t="shared" si="18"/>
        <v> BRNO 32 </v>
      </c>
      <c r="B264" s="12" t="str">
        <f t="shared" si="19"/>
        <v>I</v>
      </c>
      <c r="C264" s="46">
        <f t="shared" si="20"/>
        <v>51081.379000000001</v>
      </c>
      <c r="D264" s="9" t="str">
        <f t="shared" si="21"/>
        <v>vis</v>
      </c>
      <c r="E264" s="54">
        <f>VLOOKUP(C264,Active!C$21:E$968,3,FALSE)</f>
        <v>5904.0013416863394</v>
      </c>
      <c r="F264" s="12" t="s">
        <v>324</v>
      </c>
      <c r="G264" s="9" t="str">
        <f t="shared" si="22"/>
        <v>51081.3790</v>
      </c>
      <c r="H264" s="46">
        <f t="shared" si="23"/>
        <v>5904</v>
      </c>
      <c r="I264" s="55" t="s">
        <v>1025</v>
      </c>
      <c r="J264" s="56" t="s">
        <v>1026</v>
      </c>
      <c r="K264" s="55">
        <v>5904</v>
      </c>
      <c r="L264" s="55" t="s">
        <v>1027</v>
      </c>
      <c r="M264" s="56" t="s">
        <v>337</v>
      </c>
      <c r="N264" s="56"/>
      <c r="O264" s="57" t="s">
        <v>1028</v>
      </c>
      <c r="P264" s="57" t="s">
        <v>966</v>
      </c>
    </row>
    <row r="265" spans="1:16" ht="13.5" thickBot="1" x14ac:dyDescent="0.25">
      <c r="A265" s="46" t="str">
        <f t="shared" si="18"/>
        <v> AOEB 8 </v>
      </c>
      <c r="B265" s="12" t="str">
        <f t="shared" si="19"/>
        <v>I</v>
      </c>
      <c r="C265" s="46">
        <f t="shared" si="20"/>
        <v>51085.748</v>
      </c>
      <c r="D265" s="9" t="str">
        <f t="shared" si="21"/>
        <v>vis</v>
      </c>
      <c r="E265" s="54">
        <f>VLOOKUP(C265,Active!C$21:E$968,3,FALSE)</f>
        <v>5906.0071682705329</v>
      </c>
      <c r="F265" s="12" t="s">
        <v>324</v>
      </c>
      <c r="G265" s="9" t="str">
        <f t="shared" si="22"/>
        <v>51085.748</v>
      </c>
      <c r="H265" s="46">
        <f t="shared" si="23"/>
        <v>5906</v>
      </c>
      <c r="I265" s="55" t="s">
        <v>1029</v>
      </c>
      <c r="J265" s="56" t="s">
        <v>1030</v>
      </c>
      <c r="K265" s="55">
        <v>5906</v>
      </c>
      <c r="L265" s="55" t="s">
        <v>489</v>
      </c>
      <c r="M265" s="56" t="s">
        <v>337</v>
      </c>
      <c r="N265" s="56"/>
      <c r="O265" s="57" t="s">
        <v>1031</v>
      </c>
      <c r="P265" s="57" t="s">
        <v>958</v>
      </c>
    </row>
    <row r="266" spans="1:16" ht="13.5" thickBot="1" x14ac:dyDescent="0.25">
      <c r="A266" s="46" t="str">
        <f t="shared" si="18"/>
        <v> BRNO 32 </v>
      </c>
      <c r="B266" s="12" t="str">
        <f t="shared" si="19"/>
        <v>I</v>
      </c>
      <c r="C266" s="46">
        <f t="shared" si="20"/>
        <v>51129.303</v>
      </c>
      <c r="D266" s="9" t="str">
        <f t="shared" si="21"/>
        <v>vis</v>
      </c>
      <c r="E266" s="54">
        <f>VLOOKUP(C266,Active!C$21:E$968,3,FALSE)</f>
        <v>5926.0034550351447</v>
      </c>
      <c r="F266" s="12" t="s">
        <v>324</v>
      </c>
      <c r="G266" s="9" t="str">
        <f t="shared" si="22"/>
        <v>51129.3030</v>
      </c>
      <c r="H266" s="46">
        <f t="shared" si="23"/>
        <v>5926</v>
      </c>
      <c r="I266" s="55" t="s">
        <v>1032</v>
      </c>
      <c r="J266" s="56" t="s">
        <v>1033</v>
      </c>
      <c r="K266" s="55">
        <v>5926</v>
      </c>
      <c r="L266" s="55" t="s">
        <v>1034</v>
      </c>
      <c r="M266" s="56" t="s">
        <v>337</v>
      </c>
      <c r="N266" s="56"/>
      <c r="O266" s="57" t="s">
        <v>1028</v>
      </c>
      <c r="P266" s="57" t="s">
        <v>966</v>
      </c>
    </row>
    <row r="267" spans="1:16" ht="13.5" thickBot="1" x14ac:dyDescent="0.25">
      <c r="A267" s="46" t="str">
        <f t="shared" ref="A267:A330" si="24">P267</f>
        <v> AOEB 8 </v>
      </c>
      <c r="B267" s="12" t="str">
        <f t="shared" ref="B267:B330" si="25">IF(H267=INT(H267),"I","II")</f>
        <v>I</v>
      </c>
      <c r="C267" s="46">
        <f t="shared" ref="C267:C330" si="26">1*G267</f>
        <v>51390.673199999997</v>
      </c>
      <c r="D267" s="9" t="str">
        <f t="shared" ref="D267:D330" si="27">VLOOKUP(F267,I$1:J$5,2,FALSE)</f>
        <v>vis</v>
      </c>
      <c r="E267" s="54">
        <f>VLOOKUP(C267,Active!C$21:E$968,3,FALSE)</f>
        <v>6045.9996316147281</v>
      </c>
      <c r="F267" s="12" t="s">
        <v>324</v>
      </c>
      <c r="G267" s="9" t="str">
        <f t="shared" ref="G267:G330" si="28">MID(I267,3,LEN(I267)-3)</f>
        <v>51390.6732</v>
      </c>
      <c r="H267" s="46">
        <f t="shared" ref="H267:H330" si="29">1*K267</f>
        <v>6046</v>
      </c>
      <c r="I267" s="55" t="s">
        <v>1040</v>
      </c>
      <c r="J267" s="56" t="s">
        <v>1041</v>
      </c>
      <c r="K267" s="55">
        <v>6046</v>
      </c>
      <c r="L267" s="55" t="s">
        <v>1042</v>
      </c>
      <c r="M267" s="56" t="s">
        <v>995</v>
      </c>
      <c r="N267" s="56" t="s">
        <v>705</v>
      </c>
      <c r="O267" s="57" t="s">
        <v>1043</v>
      </c>
      <c r="P267" s="57" t="s">
        <v>958</v>
      </c>
    </row>
    <row r="268" spans="1:16" ht="13.5" thickBot="1" x14ac:dyDescent="0.25">
      <c r="A268" s="46" t="str">
        <f t="shared" si="24"/>
        <v>BAVM 131 </v>
      </c>
      <c r="B268" s="12" t="str">
        <f t="shared" si="25"/>
        <v>I</v>
      </c>
      <c r="C268" s="46">
        <f t="shared" si="26"/>
        <v>51436.396999999997</v>
      </c>
      <c r="D268" s="9" t="str">
        <f t="shared" si="27"/>
        <v>vis</v>
      </c>
      <c r="E268" s="54">
        <f>VLOOKUP(C268,Active!C$21:E$968,3,FALSE)</f>
        <v>6066.991623734295</v>
      </c>
      <c r="F268" s="12" t="s">
        <v>324</v>
      </c>
      <c r="G268" s="9" t="str">
        <f t="shared" si="28"/>
        <v>51436.397</v>
      </c>
      <c r="H268" s="46">
        <f t="shared" si="29"/>
        <v>6067</v>
      </c>
      <c r="I268" s="55" t="s">
        <v>1048</v>
      </c>
      <c r="J268" s="56" t="s">
        <v>1049</v>
      </c>
      <c r="K268" s="55">
        <v>6067</v>
      </c>
      <c r="L268" s="55" t="s">
        <v>514</v>
      </c>
      <c r="M268" s="56" t="s">
        <v>337</v>
      </c>
      <c r="N268" s="56"/>
      <c r="O268" s="57" t="s">
        <v>1023</v>
      </c>
      <c r="P268" s="58" t="s">
        <v>1050</v>
      </c>
    </row>
    <row r="269" spans="1:16" ht="13.5" thickBot="1" x14ac:dyDescent="0.25">
      <c r="A269" s="46" t="str">
        <f t="shared" si="24"/>
        <v> AOEB 8 </v>
      </c>
      <c r="B269" s="12" t="str">
        <f t="shared" si="25"/>
        <v>I</v>
      </c>
      <c r="C269" s="46">
        <f t="shared" si="26"/>
        <v>51438.591699999997</v>
      </c>
      <c r="D269" s="9" t="str">
        <f t="shared" si="27"/>
        <v>vis</v>
      </c>
      <c r="E269" s="54">
        <f>VLOOKUP(C269,Active!C$21:E$968,3,FALSE)</f>
        <v>6067.9992198900136</v>
      </c>
      <c r="F269" s="12" t="s">
        <v>324</v>
      </c>
      <c r="G269" s="9" t="str">
        <f t="shared" si="28"/>
        <v>51438.5917</v>
      </c>
      <c r="H269" s="46">
        <f t="shared" si="29"/>
        <v>6068</v>
      </c>
      <c r="I269" s="55" t="s">
        <v>1051</v>
      </c>
      <c r="J269" s="56" t="s">
        <v>1052</v>
      </c>
      <c r="K269" s="55">
        <v>6068</v>
      </c>
      <c r="L269" s="55" t="s">
        <v>1053</v>
      </c>
      <c r="M269" s="56" t="s">
        <v>995</v>
      </c>
      <c r="N269" s="56" t="s">
        <v>705</v>
      </c>
      <c r="O269" s="57" t="s">
        <v>1043</v>
      </c>
      <c r="P269" s="57" t="s">
        <v>958</v>
      </c>
    </row>
    <row r="270" spans="1:16" ht="13.5" thickBot="1" x14ac:dyDescent="0.25">
      <c r="A270" s="46" t="str">
        <f t="shared" si="24"/>
        <v>BAVM 143 </v>
      </c>
      <c r="B270" s="12" t="str">
        <f t="shared" si="25"/>
        <v>I</v>
      </c>
      <c r="C270" s="46">
        <f t="shared" si="26"/>
        <v>51693.428</v>
      </c>
      <c r="D270" s="9" t="str">
        <f t="shared" si="27"/>
        <v>vis</v>
      </c>
      <c r="E270" s="54">
        <f>VLOOKUP(C270,Active!C$21:E$968,3,FALSE)</f>
        <v>6184.995655037128</v>
      </c>
      <c r="F270" s="12" t="s">
        <v>324</v>
      </c>
      <c r="G270" s="9" t="str">
        <f t="shared" si="28"/>
        <v>51693.428</v>
      </c>
      <c r="H270" s="46">
        <f t="shared" si="29"/>
        <v>6185</v>
      </c>
      <c r="I270" s="55" t="s">
        <v>1056</v>
      </c>
      <c r="J270" s="56" t="s">
        <v>1057</v>
      </c>
      <c r="K270" s="55">
        <v>6185</v>
      </c>
      <c r="L270" s="55" t="s">
        <v>454</v>
      </c>
      <c r="M270" s="56" t="s">
        <v>337</v>
      </c>
      <c r="N270" s="56"/>
      <c r="O270" s="57" t="s">
        <v>1023</v>
      </c>
      <c r="P270" s="58" t="s">
        <v>1058</v>
      </c>
    </row>
    <row r="271" spans="1:16" ht="13.5" thickBot="1" x14ac:dyDescent="0.25">
      <c r="A271" s="46" t="str">
        <f t="shared" si="24"/>
        <v> AOEB 8 </v>
      </c>
      <c r="B271" s="12" t="str">
        <f t="shared" si="25"/>
        <v>I</v>
      </c>
      <c r="C271" s="46">
        <f t="shared" si="26"/>
        <v>51793.641000000003</v>
      </c>
      <c r="D271" s="9" t="str">
        <f t="shared" si="27"/>
        <v>vis</v>
      </c>
      <c r="E271" s="54">
        <f>VLOOKUP(C271,Active!C$21:E$968,3,FALSE)</f>
        <v>6231.0038719018294</v>
      </c>
      <c r="F271" s="12" t="s">
        <v>324</v>
      </c>
      <c r="G271" s="9" t="str">
        <f t="shared" si="28"/>
        <v>51793.641</v>
      </c>
      <c r="H271" s="46">
        <f t="shared" si="29"/>
        <v>6231</v>
      </c>
      <c r="I271" s="55" t="s">
        <v>1059</v>
      </c>
      <c r="J271" s="56" t="s">
        <v>1065</v>
      </c>
      <c r="K271" s="55">
        <v>6231</v>
      </c>
      <c r="L271" s="55" t="s">
        <v>370</v>
      </c>
      <c r="M271" s="56" t="s">
        <v>337</v>
      </c>
      <c r="N271" s="56"/>
      <c r="O271" s="57" t="s">
        <v>957</v>
      </c>
      <c r="P271" s="57" t="s">
        <v>958</v>
      </c>
    </row>
    <row r="272" spans="1:16" ht="13.5" thickBot="1" x14ac:dyDescent="0.25">
      <c r="A272" s="46" t="str">
        <f t="shared" si="24"/>
        <v>IBVS 5251 </v>
      </c>
      <c r="B272" s="12" t="str">
        <f t="shared" si="25"/>
        <v>II</v>
      </c>
      <c r="C272" s="46">
        <f t="shared" si="26"/>
        <v>52051.7428</v>
      </c>
      <c r="D272" s="9" t="str">
        <f t="shared" si="27"/>
        <v>vis</v>
      </c>
      <c r="E272" s="54" t="e">
        <f>VLOOKUP(C272,Active!C$21:E$968,3,FALSE)</f>
        <v>#N/A</v>
      </c>
      <c r="F272" s="12" t="s">
        <v>324</v>
      </c>
      <c r="G272" s="9" t="str">
        <f t="shared" si="28"/>
        <v>52051.7428</v>
      </c>
      <c r="H272" s="46">
        <f t="shared" si="29"/>
        <v>6349.5</v>
      </c>
      <c r="I272" s="55" t="s">
        <v>1066</v>
      </c>
      <c r="J272" s="56" t="s">
        <v>1067</v>
      </c>
      <c r="K272" s="55">
        <v>6349.5</v>
      </c>
      <c r="L272" s="55" t="s">
        <v>1068</v>
      </c>
      <c r="M272" s="56" t="s">
        <v>439</v>
      </c>
      <c r="N272" s="56" t="s">
        <v>1069</v>
      </c>
      <c r="O272" s="57" t="s">
        <v>1070</v>
      </c>
      <c r="P272" s="58" t="s">
        <v>1071</v>
      </c>
    </row>
    <row r="273" spans="1:16" ht="13.5" thickBot="1" x14ac:dyDescent="0.25">
      <c r="A273" s="46" t="str">
        <f t="shared" si="24"/>
        <v> AOEB 8 </v>
      </c>
      <c r="B273" s="12" t="str">
        <f t="shared" si="25"/>
        <v>I</v>
      </c>
      <c r="C273" s="46">
        <f t="shared" si="26"/>
        <v>52063.721700000002</v>
      </c>
      <c r="D273" s="9" t="str">
        <f t="shared" si="27"/>
        <v>vis</v>
      </c>
      <c r="E273" s="54">
        <f>VLOOKUP(C273,Active!C$21:E$968,3,FALSE)</f>
        <v>6354.9990762821972</v>
      </c>
      <c r="F273" s="12" t="s">
        <v>324</v>
      </c>
      <c r="G273" s="9" t="str">
        <f t="shared" si="28"/>
        <v>52063.7217</v>
      </c>
      <c r="H273" s="46">
        <f t="shared" si="29"/>
        <v>6355</v>
      </c>
      <c r="I273" s="55" t="s">
        <v>1072</v>
      </c>
      <c r="J273" s="56" t="s">
        <v>1073</v>
      </c>
      <c r="K273" s="55">
        <v>6355</v>
      </c>
      <c r="L273" s="55" t="s">
        <v>1074</v>
      </c>
      <c r="M273" s="56" t="s">
        <v>995</v>
      </c>
      <c r="N273" s="56" t="s">
        <v>705</v>
      </c>
      <c r="O273" s="57" t="s">
        <v>1075</v>
      </c>
      <c r="P273" s="57" t="s">
        <v>958</v>
      </c>
    </row>
    <row r="274" spans="1:16" ht="13.5" thickBot="1" x14ac:dyDescent="0.25">
      <c r="A274" s="46" t="str">
        <f t="shared" si="24"/>
        <v>BAVM 154 </v>
      </c>
      <c r="B274" s="12" t="str">
        <f t="shared" si="25"/>
        <v>I</v>
      </c>
      <c r="C274" s="46">
        <f t="shared" si="26"/>
        <v>52072.432000000001</v>
      </c>
      <c r="D274" s="9" t="str">
        <f t="shared" si="27"/>
        <v>vis</v>
      </c>
      <c r="E274" s="54">
        <f>VLOOKUP(C274,Active!C$21:E$968,3,FALSE)</f>
        <v>6358.9980122621255</v>
      </c>
      <c r="F274" s="12" t="s">
        <v>324</v>
      </c>
      <c r="G274" s="9" t="str">
        <f t="shared" si="28"/>
        <v>52072.432</v>
      </c>
      <c r="H274" s="46">
        <f t="shared" si="29"/>
        <v>6359</v>
      </c>
      <c r="I274" s="55" t="s">
        <v>1076</v>
      </c>
      <c r="J274" s="56" t="s">
        <v>1077</v>
      </c>
      <c r="K274" s="55">
        <v>6359</v>
      </c>
      <c r="L274" s="55" t="s">
        <v>414</v>
      </c>
      <c r="M274" s="56" t="s">
        <v>337</v>
      </c>
      <c r="N274" s="56"/>
      <c r="O274" s="57" t="s">
        <v>1023</v>
      </c>
      <c r="P274" s="58" t="s">
        <v>1078</v>
      </c>
    </row>
    <row r="275" spans="1:16" ht="13.5" thickBot="1" x14ac:dyDescent="0.25">
      <c r="A275" s="46" t="str">
        <f t="shared" si="24"/>
        <v> AOEB 8 </v>
      </c>
      <c r="B275" s="12" t="str">
        <f t="shared" si="25"/>
        <v>I</v>
      </c>
      <c r="C275" s="46">
        <f t="shared" si="26"/>
        <v>52087.682999999997</v>
      </c>
      <c r="D275" s="9" t="str">
        <f t="shared" si="27"/>
        <v>vis</v>
      </c>
      <c r="E275" s="54">
        <f>VLOOKUP(C275,Active!C$21:E$968,3,FALSE)</f>
        <v>6365.9998115836052</v>
      </c>
      <c r="F275" s="12" t="s">
        <v>324</v>
      </c>
      <c r="G275" s="9" t="str">
        <f t="shared" si="28"/>
        <v>52087.683</v>
      </c>
      <c r="H275" s="46">
        <f t="shared" si="29"/>
        <v>6366</v>
      </c>
      <c r="I275" s="55" t="s">
        <v>1079</v>
      </c>
      <c r="J275" s="56" t="s">
        <v>1080</v>
      </c>
      <c r="K275" s="55">
        <v>6366</v>
      </c>
      <c r="L275" s="55" t="s">
        <v>678</v>
      </c>
      <c r="M275" s="56" t="s">
        <v>337</v>
      </c>
      <c r="N275" s="56"/>
      <c r="O275" s="57" t="s">
        <v>957</v>
      </c>
      <c r="P275" s="57" t="s">
        <v>958</v>
      </c>
    </row>
    <row r="276" spans="1:16" ht="13.5" thickBot="1" x14ac:dyDescent="0.25">
      <c r="A276" s="46" t="str">
        <f t="shared" si="24"/>
        <v> AOEB 8 </v>
      </c>
      <c r="B276" s="12" t="str">
        <f t="shared" si="25"/>
        <v>I</v>
      </c>
      <c r="C276" s="46">
        <f t="shared" si="26"/>
        <v>52370.845099999999</v>
      </c>
      <c r="D276" s="9" t="str">
        <f t="shared" si="27"/>
        <v>vis</v>
      </c>
      <c r="E276" s="54">
        <f>VLOOKUP(C276,Active!C$21:E$968,3,FALSE)</f>
        <v>6496.0007426470784</v>
      </c>
      <c r="F276" s="12" t="s">
        <v>324</v>
      </c>
      <c r="G276" s="9" t="str">
        <f t="shared" si="28"/>
        <v>52370.8451</v>
      </c>
      <c r="H276" s="46">
        <f t="shared" si="29"/>
        <v>6496</v>
      </c>
      <c r="I276" s="55" t="s">
        <v>1081</v>
      </c>
      <c r="J276" s="56" t="s">
        <v>1082</v>
      </c>
      <c r="K276" s="55">
        <v>6496</v>
      </c>
      <c r="L276" s="55" t="s">
        <v>1083</v>
      </c>
      <c r="M276" s="56" t="s">
        <v>995</v>
      </c>
      <c r="N276" s="56" t="s">
        <v>705</v>
      </c>
      <c r="O276" s="57" t="s">
        <v>1084</v>
      </c>
      <c r="P276" s="57" t="s">
        <v>958</v>
      </c>
    </row>
    <row r="277" spans="1:16" ht="13.5" thickBot="1" x14ac:dyDescent="0.25">
      <c r="A277" s="46" t="str">
        <f t="shared" si="24"/>
        <v> AOEB 8 </v>
      </c>
      <c r="B277" s="12" t="str">
        <f t="shared" si="25"/>
        <v>I</v>
      </c>
      <c r="C277" s="46">
        <f t="shared" si="26"/>
        <v>52405.692999999999</v>
      </c>
      <c r="D277" s="9" t="str">
        <f t="shared" si="27"/>
        <v>vis</v>
      </c>
      <c r="E277" s="54">
        <f>VLOOKUP(C277,Active!C$21:E$968,3,FALSE)</f>
        <v>6511.9995625654465</v>
      </c>
      <c r="F277" s="12" t="s">
        <v>324</v>
      </c>
      <c r="G277" s="9" t="str">
        <f t="shared" si="28"/>
        <v>52405.693</v>
      </c>
      <c r="H277" s="46">
        <f t="shared" si="29"/>
        <v>6512</v>
      </c>
      <c r="I277" s="55" t="s">
        <v>1085</v>
      </c>
      <c r="J277" s="56" t="s">
        <v>1086</v>
      </c>
      <c r="K277" s="55">
        <v>6512</v>
      </c>
      <c r="L277" s="55" t="s">
        <v>361</v>
      </c>
      <c r="M277" s="56" t="s">
        <v>337</v>
      </c>
      <c r="N277" s="56"/>
      <c r="O277" s="57" t="s">
        <v>694</v>
      </c>
      <c r="P277" s="57" t="s">
        <v>958</v>
      </c>
    </row>
    <row r="278" spans="1:16" ht="13.5" thickBot="1" x14ac:dyDescent="0.25">
      <c r="A278" s="46" t="str">
        <f t="shared" si="24"/>
        <v> AOEB 8 </v>
      </c>
      <c r="B278" s="12" t="str">
        <f t="shared" si="25"/>
        <v>I</v>
      </c>
      <c r="C278" s="46">
        <f t="shared" si="26"/>
        <v>52466.680800000002</v>
      </c>
      <c r="D278" s="9" t="str">
        <f t="shared" si="27"/>
        <v>vis</v>
      </c>
      <c r="E278" s="54">
        <f>VLOOKUP(C278,Active!C$21:E$968,3,FALSE)</f>
        <v>6539.9993223620895</v>
      </c>
      <c r="F278" s="12" t="s">
        <v>324</v>
      </c>
      <c r="G278" s="9" t="str">
        <f t="shared" si="28"/>
        <v>52466.6808</v>
      </c>
      <c r="H278" s="46">
        <f t="shared" si="29"/>
        <v>6540</v>
      </c>
      <c r="I278" s="55" t="s">
        <v>1087</v>
      </c>
      <c r="J278" s="56" t="s">
        <v>1088</v>
      </c>
      <c r="K278" s="55">
        <v>6540</v>
      </c>
      <c r="L278" s="55" t="s">
        <v>1089</v>
      </c>
      <c r="M278" s="56" t="s">
        <v>995</v>
      </c>
      <c r="N278" s="56" t="s">
        <v>705</v>
      </c>
      <c r="O278" s="57" t="s">
        <v>1075</v>
      </c>
      <c r="P278" s="57" t="s">
        <v>958</v>
      </c>
    </row>
    <row r="279" spans="1:16" ht="13.5" thickBot="1" x14ac:dyDescent="0.25">
      <c r="A279" s="46" t="str">
        <f t="shared" si="24"/>
        <v>BAVM 171 </v>
      </c>
      <c r="B279" s="12" t="str">
        <f t="shared" si="25"/>
        <v>I</v>
      </c>
      <c r="C279" s="46">
        <f t="shared" si="26"/>
        <v>52867.455999999998</v>
      </c>
      <c r="D279" s="9" t="str">
        <f t="shared" si="27"/>
        <v>vis</v>
      </c>
      <c r="E279" s="54">
        <f>VLOOKUP(C279,Active!C$21:E$968,3,FALSE)</f>
        <v>6723.9969306124494</v>
      </c>
      <c r="F279" s="12" t="s">
        <v>324</v>
      </c>
      <c r="G279" s="9" t="str">
        <f t="shared" si="28"/>
        <v>52867.456</v>
      </c>
      <c r="H279" s="46">
        <f t="shared" si="29"/>
        <v>6724</v>
      </c>
      <c r="I279" s="55" t="s">
        <v>1093</v>
      </c>
      <c r="J279" s="56" t="s">
        <v>1094</v>
      </c>
      <c r="K279" s="55">
        <v>6724</v>
      </c>
      <c r="L279" s="55" t="s">
        <v>354</v>
      </c>
      <c r="M279" s="56" t="s">
        <v>337</v>
      </c>
      <c r="N279" s="56"/>
      <c r="O279" s="57" t="s">
        <v>1023</v>
      </c>
      <c r="P279" s="58" t="s">
        <v>1095</v>
      </c>
    </row>
    <row r="280" spans="1:16" ht="13.5" thickBot="1" x14ac:dyDescent="0.25">
      <c r="A280" s="46" t="str">
        <f t="shared" si="24"/>
        <v> AOEB 12 </v>
      </c>
      <c r="B280" s="12" t="str">
        <f t="shared" si="25"/>
        <v>I</v>
      </c>
      <c r="C280" s="46">
        <f t="shared" si="26"/>
        <v>53333.586000000003</v>
      </c>
      <c r="D280" s="9" t="str">
        <f t="shared" si="27"/>
        <v>vis</v>
      </c>
      <c r="E280" s="54">
        <f>VLOOKUP(C280,Active!C$21:E$968,3,FALSE)</f>
        <v>6937.9992070350963</v>
      </c>
      <c r="F280" s="12" t="s">
        <v>324</v>
      </c>
      <c r="G280" s="9" t="str">
        <f t="shared" si="28"/>
        <v>53333.586</v>
      </c>
      <c r="H280" s="46">
        <f t="shared" si="29"/>
        <v>6938</v>
      </c>
      <c r="I280" s="55" t="s">
        <v>1114</v>
      </c>
      <c r="J280" s="56" t="s">
        <v>1115</v>
      </c>
      <c r="K280" s="55">
        <v>6938</v>
      </c>
      <c r="L280" s="55" t="s">
        <v>373</v>
      </c>
      <c r="M280" s="56" t="s">
        <v>995</v>
      </c>
      <c r="N280" s="56" t="s">
        <v>705</v>
      </c>
      <c r="O280" s="57" t="s">
        <v>526</v>
      </c>
      <c r="P280" s="57" t="s">
        <v>1116</v>
      </c>
    </row>
    <row r="281" spans="1:16" ht="13.5" thickBot="1" x14ac:dyDescent="0.25">
      <c r="A281" s="46" t="str">
        <f t="shared" si="24"/>
        <v> AOEB 12 </v>
      </c>
      <c r="B281" s="12" t="str">
        <f t="shared" si="25"/>
        <v>I</v>
      </c>
      <c r="C281" s="46">
        <f t="shared" si="26"/>
        <v>53542.690999999999</v>
      </c>
      <c r="D281" s="9" t="str">
        <f t="shared" si="27"/>
        <v>vis</v>
      </c>
      <c r="E281" s="54">
        <f>VLOOKUP(C281,Active!C$21:E$968,3,FALSE)</f>
        <v>7034.0002067805672</v>
      </c>
      <c r="F281" s="12" t="s">
        <v>324</v>
      </c>
      <c r="G281" s="9" t="str">
        <f t="shared" si="28"/>
        <v>53542.691</v>
      </c>
      <c r="H281" s="46">
        <f t="shared" si="29"/>
        <v>7034</v>
      </c>
      <c r="I281" s="55" t="s">
        <v>1122</v>
      </c>
      <c r="J281" s="56" t="s">
        <v>1123</v>
      </c>
      <c r="K281" s="55">
        <v>7034</v>
      </c>
      <c r="L281" s="55" t="s">
        <v>424</v>
      </c>
      <c r="M281" s="56" t="s">
        <v>995</v>
      </c>
      <c r="N281" s="56" t="s">
        <v>705</v>
      </c>
      <c r="O281" s="57" t="s">
        <v>526</v>
      </c>
      <c r="P281" s="57" t="s">
        <v>1116</v>
      </c>
    </row>
    <row r="282" spans="1:16" ht="13.5" thickBot="1" x14ac:dyDescent="0.25">
      <c r="A282" s="46" t="str">
        <f t="shared" si="24"/>
        <v> AOEB 12 </v>
      </c>
      <c r="B282" s="12" t="str">
        <f t="shared" si="25"/>
        <v>I</v>
      </c>
      <c r="C282" s="46">
        <f t="shared" si="26"/>
        <v>53590.608399999997</v>
      </c>
      <c r="D282" s="9" t="str">
        <f t="shared" si="27"/>
        <v>vis</v>
      </c>
      <c r="E282" s="54">
        <f>VLOOKUP(C282,Active!C$21:E$968,3,FALSE)</f>
        <v>7055.9992900411471</v>
      </c>
      <c r="F282" s="12" t="s">
        <v>324</v>
      </c>
      <c r="G282" s="9" t="str">
        <f t="shared" si="28"/>
        <v>53590.6084</v>
      </c>
      <c r="H282" s="46">
        <f t="shared" si="29"/>
        <v>7056</v>
      </c>
      <c r="I282" s="55" t="s">
        <v>1127</v>
      </c>
      <c r="J282" s="56" t="s">
        <v>1128</v>
      </c>
      <c r="K282" s="55">
        <v>7056</v>
      </c>
      <c r="L282" s="55" t="s">
        <v>1089</v>
      </c>
      <c r="M282" s="56" t="s">
        <v>995</v>
      </c>
      <c r="N282" s="56" t="s">
        <v>705</v>
      </c>
      <c r="O282" s="57" t="s">
        <v>691</v>
      </c>
      <c r="P282" s="57" t="s">
        <v>1116</v>
      </c>
    </row>
    <row r="283" spans="1:16" ht="13.5" thickBot="1" x14ac:dyDescent="0.25">
      <c r="A283" s="46" t="str">
        <f t="shared" si="24"/>
        <v> AOEB 12 </v>
      </c>
      <c r="B283" s="12" t="str">
        <f t="shared" si="25"/>
        <v>I</v>
      </c>
      <c r="C283" s="46">
        <f t="shared" si="26"/>
        <v>53616.7454</v>
      </c>
      <c r="D283" s="9" t="str">
        <f t="shared" si="27"/>
        <v>vis</v>
      </c>
      <c r="E283" s="54">
        <f>VLOOKUP(C283,Active!C$21:E$968,3,FALSE)</f>
        <v>7067.9988985170212</v>
      </c>
      <c r="F283" s="12" t="s">
        <v>324</v>
      </c>
      <c r="G283" s="9" t="str">
        <f t="shared" si="28"/>
        <v>53616.7454</v>
      </c>
      <c r="H283" s="46">
        <f t="shared" si="29"/>
        <v>7068</v>
      </c>
      <c r="I283" s="55" t="s">
        <v>1135</v>
      </c>
      <c r="J283" s="56" t="s">
        <v>1136</v>
      </c>
      <c r="K283" s="55" t="s">
        <v>1137</v>
      </c>
      <c r="L283" s="55" t="s">
        <v>837</v>
      </c>
      <c r="M283" s="56" t="s">
        <v>995</v>
      </c>
      <c r="N283" s="56" t="s">
        <v>705</v>
      </c>
      <c r="O283" s="57" t="s">
        <v>1138</v>
      </c>
      <c r="P283" s="57" t="s">
        <v>1116</v>
      </c>
    </row>
    <row r="284" spans="1:16" ht="13.5" thickBot="1" x14ac:dyDescent="0.25">
      <c r="A284" s="46" t="str">
        <f t="shared" si="24"/>
        <v> AOEB 12 </v>
      </c>
      <c r="B284" s="12" t="str">
        <f t="shared" si="25"/>
        <v>I</v>
      </c>
      <c r="C284" s="46">
        <f t="shared" si="26"/>
        <v>53945.647100000002</v>
      </c>
      <c r="D284" s="9" t="str">
        <f t="shared" si="27"/>
        <v>vis</v>
      </c>
      <c r="E284" s="54">
        <f>VLOOKUP(C284,Active!C$21:E$968,3,FALSE)</f>
        <v>7218.999075547631</v>
      </c>
      <c r="F284" s="12" t="s">
        <v>324</v>
      </c>
      <c r="G284" s="9" t="str">
        <f t="shared" si="28"/>
        <v>53945.6471</v>
      </c>
      <c r="H284" s="46">
        <f t="shared" si="29"/>
        <v>7219</v>
      </c>
      <c r="I284" s="55" t="s">
        <v>1148</v>
      </c>
      <c r="J284" s="56" t="s">
        <v>1149</v>
      </c>
      <c r="K284" s="55" t="s">
        <v>1150</v>
      </c>
      <c r="L284" s="55" t="s">
        <v>1074</v>
      </c>
      <c r="M284" s="56" t="s">
        <v>995</v>
      </c>
      <c r="N284" s="56" t="s">
        <v>705</v>
      </c>
      <c r="O284" s="57" t="s">
        <v>691</v>
      </c>
      <c r="P284" s="57" t="s">
        <v>1116</v>
      </c>
    </row>
    <row r="285" spans="1:16" ht="13.5" thickBot="1" x14ac:dyDescent="0.25">
      <c r="A285" s="46" t="str">
        <f t="shared" si="24"/>
        <v> AOEB 12 </v>
      </c>
      <c r="B285" s="12" t="str">
        <f t="shared" si="25"/>
        <v>I</v>
      </c>
      <c r="C285" s="46">
        <f t="shared" si="26"/>
        <v>54276.726600000002</v>
      </c>
      <c r="D285" s="9" t="str">
        <f t="shared" si="27"/>
        <v>vis</v>
      </c>
      <c r="E285" s="54">
        <f>VLOOKUP(C285,Active!C$21:E$968,3,FALSE)</f>
        <v>7370.9990898716842</v>
      </c>
      <c r="F285" s="12" t="s">
        <v>324</v>
      </c>
      <c r="G285" s="9" t="str">
        <f t="shared" si="28"/>
        <v>54276.7266</v>
      </c>
      <c r="H285" s="46">
        <f t="shared" si="29"/>
        <v>7371</v>
      </c>
      <c r="I285" s="55" t="s">
        <v>1157</v>
      </c>
      <c r="J285" s="56" t="s">
        <v>1158</v>
      </c>
      <c r="K285" s="55" t="s">
        <v>1159</v>
      </c>
      <c r="L285" s="55" t="s">
        <v>1074</v>
      </c>
      <c r="M285" s="56" t="s">
        <v>995</v>
      </c>
      <c r="N285" s="56" t="s">
        <v>705</v>
      </c>
      <c r="O285" s="57" t="s">
        <v>1160</v>
      </c>
      <c r="P285" s="57" t="s">
        <v>1116</v>
      </c>
    </row>
    <row r="286" spans="1:16" ht="13.5" thickBot="1" x14ac:dyDescent="0.25">
      <c r="A286" s="46" t="str">
        <f t="shared" si="24"/>
        <v>BAVM 203 </v>
      </c>
      <c r="B286" s="12" t="str">
        <f t="shared" si="25"/>
        <v>I</v>
      </c>
      <c r="C286" s="46">
        <f t="shared" si="26"/>
        <v>54466.2261</v>
      </c>
      <c r="D286" s="9" t="str">
        <f t="shared" si="27"/>
        <v>vis</v>
      </c>
      <c r="E286" s="54">
        <f>VLOOKUP(C286,Active!C$21:E$968,3,FALSE)</f>
        <v>7457.9991207234907</v>
      </c>
      <c r="F286" s="12" t="s">
        <v>324</v>
      </c>
      <c r="G286" s="9" t="str">
        <f t="shared" si="28"/>
        <v>54466.2261</v>
      </c>
      <c r="H286" s="46">
        <f t="shared" si="29"/>
        <v>7458</v>
      </c>
      <c r="I286" s="55" t="s">
        <v>1167</v>
      </c>
      <c r="J286" s="56" t="s">
        <v>1168</v>
      </c>
      <c r="K286" s="55" t="s">
        <v>1169</v>
      </c>
      <c r="L286" s="55" t="s">
        <v>642</v>
      </c>
      <c r="M286" s="56" t="s">
        <v>995</v>
      </c>
      <c r="N286" s="56" t="s">
        <v>324</v>
      </c>
      <c r="O286" s="57" t="s">
        <v>1170</v>
      </c>
      <c r="P286" s="58" t="s">
        <v>1171</v>
      </c>
    </row>
    <row r="287" spans="1:16" ht="26.25" thickBot="1" x14ac:dyDescent="0.25">
      <c r="A287" s="46" t="str">
        <f t="shared" si="24"/>
        <v> arXiv 1510.02111 </v>
      </c>
      <c r="B287" s="12" t="str">
        <f t="shared" si="25"/>
        <v>I</v>
      </c>
      <c r="C287" s="46">
        <f t="shared" si="26"/>
        <v>54965.024239999999</v>
      </c>
      <c r="D287" s="9" t="str">
        <f t="shared" si="27"/>
        <v>vis</v>
      </c>
      <c r="E287" s="54">
        <f>VLOOKUP(C287,Active!C$21:E$968,3,FALSE)</f>
        <v>7686.999479926676</v>
      </c>
      <c r="F287" s="12" t="s">
        <v>324</v>
      </c>
      <c r="G287" s="9" t="str">
        <f t="shared" si="28"/>
        <v>54965.02424</v>
      </c>
      <c r="H287" s="46">
        <f t="shared" si="29"/>
        <v>7687</v>
      </c>
      <c r="I287" s="55" t="s">
        <v>1184</v>
      </c>
      <c r="J287" s="56" t="s">
        <v>1185</v>
      </c>
      <c r="K287" s="55" t="s">
        <v>1186</v>
      </c>
      <c r="L287" s="55" t="s">
        <v>1187</v>
      </c>
      <c r="M287" s="56" t="s">
        <v>995</v>
      </c>
      <c r="N287" s="56" t="s">
        <v>440</v>
      </c>
      <c r="O287" s="57" t="s">
        <v>1188</v>
      </c>
      <c r="P287" s="57" t="s">
        <v>1189</v>
      </c>
    </row>
    <row r="288" spans="1:16" ht="26.25" thickBot="1" x14ac:dyDescent="0.25">
      <c r="A288" s="46" t="str">
        <f t="shared" si="24"/>
        <v> arXiv 1510.02111 </v>
      </c>
      <c r="B288" s="12" t="str">
        <f t="shared" si="25"/>
        <v>I</v>
      </c>
      <c r="C288" s="46">
        <f t="shared" si="26"/>
        <v>54967.202400000002</v>
      </c>
      <c r="D288" s="9" t="str">
        <f t="shared" si="27"/>
        <v>vis</v>
      </c>
      <c r="E288" s="54">
        <f>VLOOKUP(C288,Active!C$21:E$968,3,FALSE)</f>
        <v>7687.9994824976611</v>
      </c>
      <c r="F288" s="12" t="s">
        <v>324</v>
      </c>
      <c r="G288" s="9" t="str">
        <f t="shared" si="28"/>
        <v>54967.20240</v>
      </c>
      <c r="H288" s="46">
        <f t="shared" si="29"/>
        <v>7688</v>
      </c>
      <c r="I288" s="55" t="s">
        <v>1190</v>
      </c>
      <c r="J288" s="56" t="s">
        <v>1191</v>
      </c>
      <c r="K288" s="55" t="s">
        <v>1192</v>
      </c>
      <c r="L288" s="55" t="s">
        <v>1187</v>
      </c>
      <c r="M288" s="56" t="s">
        <v>995</v>
      </c>
      <c r="N288" s="56" t="s">
        <v>440</v>
      </c>
      <c r="O288" s="57" t="s">
        <v>1188</v>
      </c>
      <c r="P288" s="57" t="s">
        <v>1189</v>
      </c>
    </row>
    <row r="289" spans="1:16" ht="26.25" thickBot="1" x14ac:dyDescent="0.25">
      <c r="A289" s="46" t="str">
        <f t="shared" si="24"/>
        <v> arXiv 1510.02111 </v>
      </c>
      <c r="B289" s="12" t="str">
        <f t="shared" si="25"/>
        <v>I</v>
      </c>
      <c r="C289" s="46">
        <f t="shared" si="26"/>
        <v>54969.380539999998</v>
      </c>
      <c r="D289" s="9" t="str">
        <f t="shared" si="27"/>
        <v>vis</v>
      </c>
      <c r="E289" s="54">
        <f>VLOOKUP(C289,Active!C$21:E$968,3,FALSE)</f>
        <v>7688.9994758865587</v>
      </c>
      <c r="F289" s="12" t="s">
        <v>324</v>
      </c>
      <c r="G289" s="9" t="str">
        <f t="shared" si="28"/>
        <v>54969.38054</v>
      </c>
      <c r="H289" s="46">
        <f t="shared" si="29"/>
        <v>7689</v>
      </c>
      <c r="I289" s="55" t="s">
        <v>1193</v>
      </c>
      <c r="J289" s="56" t="s">
        <v>1194</v>
      </c>
      <c r="K289" s="55" t="s">
        <v>1195</v>
      </c>
      <c r="L289" s="55" t="s">
        <v>1196</v>
      </c>
      <c r="M289" s="56" t="s">
        <v>995</v>
      </c>
      <c r="N289" s="56" t="s">
        <v>440</v>
      </c>
      <c r="O289" s="57" t="s">
        <v>1188</v>
      </c>
      <c r="P289" s="57" t="s">
        <v>1189</v>
      </c>
    </row>
    <row r="290" spans="1:16" ht="26.25" thickBot="1" x14ac:dyDescent="0.25">
      <c r="A290" s="46" t="str">
        <f t="shared" si="24"/>
        <v> arXiv 1510.02111 </v>
      </c>
      <c r="B290" s="12" t="str">
        <f t="shared" si="25"/>
        <v>I</v>
      </c>
      <c r="C290" s="46">
        <f t="shared" si="26"/>
        <v>54971.558660000002</v>
      </c>
      <c r="D290" s="9" t="str">
        <f t="shared" si="27"/>
        <v>vis</v>
      </c>
      <c r="E290" s="54">
        <f>VLOOKUP(C290,Active!C$21:E$968,3,FALSE)</f>
        <v>7689.9994600933733</v>
      </c>
      <c r="F290" s="12" t="s">
        <v>324</v>
      </c>
      <c r="G290" s="9" t="str">
        <f t="shared" si="28"/>
        <v>54971.55866</v>
      </c>
      <c r="H290" s="46">
        <f t="shared" si="29"/>
        <v>7690</v>
      </c>
      <c r="I290" s="55" t="s">
        <v>1197</v>
      </c>
      <c r="J290" s="56" t="s">
        <v>1198</v>
      </c>
      <c r="K290" s="55" t="s">
        <v>1199</v>
      </c>
      <c r="L290" s="55" t="s">
        <v>1200</v>
      </c>
      <c r="M290" s="56" t="s">
        <v>995</v>
      </c>
      <c r="N290" s="56" t="s">
        <v>440</v>
      </c>
      <c r="O290" s="57" t="s">
        <v>1188</v>
      </c>
      <c r="P290" s="57" t="s">
        <v>1189</v>
      </c>
    </row>
    <row r="291" spans="1:16" ht="26.25" thickBot="1" x14ac:dyDescent="0.25">
      <c r="A291" s="46" t="str">
        <f t="shared" si="24"/>
        <v> arXiv 1510.02111 </v>
      </c>
      <c r="B291" s="12" t="str">
        <f t="shared" si="25"/>
        <v>I</v>
      </c>
      <c r="C291" s="46">
        <f t="shared" si="26"/>
        <v>54973.736819999998</v>
      </c>
      <c r="D291" s="9" t="str">
        <f t="shared" si="27"/>
        <v>vis</v>
      </c>
      <c r="E291" s="54">
        <f>VLOOKUP(C291,Active!C$21:E$968,3,FALSE)</f>
        <v>7690.9994626643547</v>
      </c>
      <c r="F291" s="12" t="s">
        <v>324</v>
      </c>
      <c r="G291" s="9" t="str">
        <f t="shared" si="28"/>
        <v>54973.73682</v>
      </c>
      <c r="H291" s="46">
        <f t="shared" si="29"/>
        <v>7691</v>
      </c>
      <c r="I291" s="55" t="s">
        <v>1201</v>
      </c>
      <c r="J291" s="56" t="s">
        <v>1202</v>
      </c>
      <c r="K291" s="55" t="s">
        <v>1203</v>
      </c>
      <c r="L291" s="55" t="s">
        <v>1204</v>
      </c>
      <c r="M291" s="56" t="s">
        <v>995</v>
      </c>
      <c r="N291" s="56" t="s">
        <v>440</v>
      </c>
      <c r="O291" s="57" t="s">
        <v>1188</v>
      </c>
      <c r="P291" s="57" t="s">
        <v>1189</v>
      </c>
    </row>
    <row r="292" spans="1:16" ht="26.25" thickBot="1" x14ac:dyDescent="0.25">
      <c r="A292" s="46" t="str">
        <f t="shared" si="24"/>
        <v> arXiv 1510.02111 </v>
      </c>
      <c r="B292" s="12" t="str">
        <f t="shared" si="25"/>
        <v>I</v>
      </c>
      <c r="C292" s="46">
        <f t="shared" si="26"/>
        <v>54975.914989999997</v>
      </c>
      <c r="D292" s="9" t="str">
        <f t="shared" si="27"/>
        <v>vis</v>
      </c>
      <c r="E292" s="54">
        <f>VLOOKUP(C292,Active!C$21:E$968,3,FALSE)</f>
        <v>7691.9994698263818</v>
      </c>
      <c r="F292" s="12" t="s">
        <v>324</v>
      </c>
      <c r="G292" s="9" t="str">
        <f t="shared" si="28"/>
        <v>54975.91499</v>
      </c>
      <c r="H292" s="46">
        <f t="shared" si="29"/>
        <v>7692</v>
      </c>
      <c r="I292" s="55" t="s">
        <v>1205</v>
      </c>
      <c r="J292" s="56" t="s">
        <v>1206</v>
      </c>
      <c r="K292" s="55" t="s">
        <v>1207</v>
      </c>
      <c r="L292" s="55" t="s">
        <v>1208</v>
      </c>
      <c r="M292" s="56" t="s">
        <v>995</v>
      </c>
      <c r="N292" s="56" t="s">
        <v>440</v>
      </c>
      <c r="O292" s="57" t="s">
        <v>1188</v>
      </c>
      <c r="P292" s="57" t="s">
        <v>1189</v>
      </c>
    </row>
    <row r="293" spans="1:16" ht="26.25" thickBot="1" x14ac:dyDescent="0.25">
      <c r="A293" s="46" t="str">
        <f t="shared" si="24"/>
        <v> arXiv 1510.02111 </v>
      </c>
      <c r="B293" s="12" t="str">
        <f t="shared" si="25"/>
        <v>I</v>
      </c>
      <c r="C293" s="46">
        <f t="shared" si="26"/>
        <v>54978.093139999997</v>
      </c>
      <c r="D293" s="9" t="str">
        <f t="shared" si="27"/>
        <v>vis</v>
      </c>
      <c r="E293" s="54">
        <f>VLOOKUP(C293,Active!C$21:E$968,3,FALSE)</f>
        <v>7692.9994678063222</v>
      </c>
      <c r="F293" s="12" t="s">
        <v>324</v>
      </c>
      <c r="G293" s="9" t="str">
        <f t="shared" si="28"/>
        <v>54978.09314</v>
      </c>
      <c r="H293" s="46">
        <f t="shared" si="29"/>
        <v>7693</v>
      </c>
      <c r="I293" s="55" t="s">
        <v>1209</v>
      </c>
      <c r="J293" s="56" t="s">
        <v>1210</v>
      </c>
      <c r="K293" s="55" t="s">
        <v>1211</v>
      </c>
      <c r="L293" s="55" t="s">
        <v>1212</v>
      </c>
      <c r="M293" s="56" t="s">
        <v>995</v>
      </c>
      <c r="N293" s="56" t="s">
        <v>440</v>
      </c>
      <c r="O293" s="57" t="s">
        <v>1188</v>
      </c>
      <c r="P293" s="57" t="s">
        <v>1189</v>
      </c>
    </row>
    <row r="294" spans="1:16" ht="26.25" thickBot="1" x14ac:dyDescent="0.25">
      <c r="A294" s="46" t="str">
        <f t="shared" si="24"/>
        <v> arXiv 1510.02111 </v>
      </c>
      <c r="B294" s="12" t="str">
        <f t="shared" si="25"/>
        <v>I</v>
      </c>
      <c r="C294" s="46">
        <f t="shared" si="26"/>
        <v>54980.271269999997</v>
      </c>
      <c r="D294" s="9" t="str">
        <f t="shared" si="27"/>
        <v>vis</v>
      </c>
      <c r="E294" s="54">
        <f>VLOOKUP(C294,Active!C$21:E$968,3,FALSE)</f>
        <v>7693.9994566041787</v>
      </c>
      <c r="F294" s="12" t="s">
        <v>324</v>
      </c>
      <c r="G294" s="9" t="str">
        <f t="shared" si="28"/>
        <v>54980.27127</v>
      </c>
      <c r="H294" s="46">
        <f t="shared" si="29"/>
        <v>7694</v>
      </c>
      <c r="I294" s="55" t="s">
        <v>1213</v>
      </c>
      <c r="J294" s="56" t="s">
        <v>1214</v>
      </c>
      <c r="K294" s="55" t="s">
        <v>1215</v>
      </c>
      <c r="L294" s="55" t="s">
        <v>1200</v>
      </c>
      <c r="M294" s="56" t="s">
        <v>995</v>
      </c>
      <c r="N294" s="56" t="s">
        <v>440</v>
      </c>
      <c r="O294" s="57" t="s">
        <v>1188</v>
      </c>
      <c r="P294" s="57" t="s">
        <v>1189</v>
      </c>
    </row>
    <row r="295" spans="1:16" ht="26.25" thickBot="1" x14ac:dyDescent="0.25">
      <c r="A295" s="46" t="str">
        <f t="shared" si="24"/>
        <v> arXiv 1510.02111 </v>
      </c>
      <c r="B295" s="12" t="str">
        <f t="shared" si="25"/>
        <v>I</v>
      </c>
      <c r="C295" s="46">
        <f t="shared" si="26"/>
        <v>54982.449460000003</v>
      </c>
      <c r="D295" s="9" t="str">
        <f t="shared" si="27"/>
        <v>vis</v>
      </c>
      <c r="E295" s="54">
        <f>VLOOKUP(C295,Active!C$21:E$968,3,FALSE)</f>
        <v>7694.9994729482933</v>
      </c>
      <c r="F295" s="12" t="s">
        <v>324</v>
      </c>
      <c r="G295" s="9" t="str">
        <f t="shared" si="28"/>
        <v>54982.44946</v>
      </c>
      <c r="H295" s="46">
        <f t="shared" si="29"/>
        <v>7695</v>
      </c>
      <c r="I295" s="55" t="s">
        <v>1216</v>
      </c>
      <c r="J295" s="56" t="s">
        <v>1217</v>
      </c>
      <c r="K295" s="55" t="s">
        <v>1218</v>
      </c>
      <c r="L295" s="55" t="s">
        <v>1208</v>
      </c>
      <c r="M295" s="56" t="s">
        <v>995</v>
      </c>
      <c r="N295" s="56" t="s">
        <v>440</v>
      </c>
      <c r="O295" s="57" t="s">
        <v>1188</v>
      </c>
      <c r="P295" s="57" t="s">
        <v>1189</v>
      </c>
    </row>
    <row r="296" spans="1:16" ht="26.25" thickBot="1" x14ac:dyDescent="0.25">
      <c r="A296" s="46" t="str">
        <f t="shared" si="24"/>
        <v> arXiv 1510.02111 </v>
      </c>
      <c r="B296" s="12" t="str">
        <f t="shared" si="25"/>
        <v>I</v>
      </c>
      <c r="C296" s="46">
        <f t="shared" si="26"/>
        <v>54984.627589999996</v>
      </c>
      <c r="D296" s="9" t="str">
        <f t="shared" si="27"/>
        <v>vis</v>
      </c>
      <c r="E296" s="54">
        <f>VLOOKUP(C296,Active!C$21:E$968,3,FALSE)</f>
        <v>7695.9994617461462</v>
      </c>
      <c r="F296" s="12" t="s">
        <v>324</v>
      </c>
      <c r="G296" s="9" t="str">
        <f t="shared" si="28"/>
        <v>54984.62759</v>
      </c>
      <c r="H296" s="46">
        <f t="shared" si="29"/>
        <v>7696</v>
      </c>
      <c r="I296" s="55" t="s">
        <v>1219</v>
      </c>
      <c r="J296" s="56" t="s">
        <v>1220</v>
      </c>
      <c r="K296" s="55" t="s">
        <v>1221</v>
      </c>
      <c r="L296" s="55" t="s">
        <v>1204</v>
      </c>
      <c r="M296" s="56" t="s">
        <v>995</v>
      </c>
      <c r="N296" s="56" t="s">
        <v>440</v>
      </c>
      <c r="O296" s="57" t="s">
        <v>1188</v>
      </c>
      <c r="P296" s="57" t="s">
        <v>1189</v>
      </c>
    </row>
    <row r="297" spans="1:16" ht="26.25" thickBot="1" x14ac:dyDescent="0.25">
      <c r="A297" s="46" t="str">
        <f t="shared" si="24"/>
        <v> arXiv 1510.02111 </v>
      </c>
      <c r="B297" s="12" t="str">
        <f t="shared" si="25"/>
        <v>I</v>
      </c>
      <c r="C297" s="46">
        <f t="shared" si="26"/>
        <v>54986.805780000002</v>
      </c>
      <c r="D297" s="9" t="str">
        <f t="shared" si="27"/>
        <v>vis</v>
      </c>
      <c r="E297" s="54">
        <f>VLOOKUP(C297,Active!C$21:E$968,3,FALSE)</f>
        <v>7696.9994780902607</v>
      </c>
      <c r="F297" s="12" t="s">
        <v>324</v>
      </c>
      <c r="G297" s="9" t="str">
        <f t="shared" si="28"/>
        <v>54986.80578</v>
      </c>
      <c r="H297" s="46">
        <f t="shared" si="29"/>
        <v>7697</v>
      </c>
      <c r="I297" s="55" t="s">
        <v>1222</v>
      </c>
      <c r="J297" s="56" t="s">
        <v>1223</v>
      </c>
      <c r="K297" s="55" t="s">
        <v>1224</v>
      </c>
      <c r="L297" s="55" t="s">
        <v>1196</v>
      </c>
      <c r="M297" s="56" t="s">
        <v>995</v>
      </c>
      <c r="N297" s="56" t="s">
        <v>440</v>
      </c>
      <c r="O297" s="57" t="s">
        <v>1188</v>
      </c>
      <c r="P297" s="57" t="s">
        <v>1189</v>
      </c>
    </row>
    <row r="298" spans="1:16" ht="26.25" thickBot="1" x14ac:dyDescent="0.25">
      <c r="A298" s="46" t="str">
        <f t="shared" si="24"/>
        <v> arXiv 1510.02111 </v>
      </c>
      <c r="B298" s="12" t="str">
        <f t="shared" si="25"/>
        <v>I</v>
      </c>
      <c r="C298" s="46">
        <f t="shared" si="26"/>
        <v>54988.983930000002</v>
      </c>
      <c r="D298" s="9" t="str">
        <f t="shared" si="27"/>
        <v>vis</v>
      </c>
      <c r="E298" s="54">
        <f>VLOOKUP(C298,Active!C$21:E$968,3,FALSE)</f>
        <v>7697.999476070202</v>
      </c>
      <c r="F298" s="12" t="s">
        <v>324</v>
      </c>
      <c r="G298" s="9" t="str">
        <f t="shared" si="28"/>
        <v>54988.98393</v>
      </c>
      <c r="H298" s="46">
        <f t="shared" si="29"/>
        <v>7698</v>
      </c>
      <c r="I298" s="55" t="s">
        <v>1225</v>
      </c>
      <c r="J298" s="56" t="s">
        <v>1226</v>
      </c>
      <c r="K298" s="55" t="s">
        <v>1227</v>
      </c>
      <c r="L298" s="55" t="s">
        <v>1196</v>
      </c>
      <c r="M298" s="56" t="s">
        <v>995</v>
      </c>
      <c r="N298" s="56" t="s">
        <v>440</v>
      </c>
      <c r="O298" s="57" t="s">
        <v>1188</v>
      </c>
      <c r="P298" s="57" t="s">
        <v>1189</v>
      </c>
    </row>
    <row r="299" spans="1:16" ht="26.25" thickBot="1" x14ac:dyDescent="0.25">
      <c r="A299" s="46" t="str">
        <f t="shared" si="24"/>
        <v> arXiv 1510.02111 </v>
      </c>
      <c r="B299" s="12" t="str">
        <f t="shared" si="25"/>
        <v>I</v>
      </c>
      <c r="C299" s="46">
        <f t="shared" si="26"/>
        <v>54991.162100000001</v>
      </c>
      <c r="D299" s="9" t="str">
        <f t="shared" si="27"/>
        <v>vis</v>
      </c>
      <c r="E299" s="54">
        <f>VLOOKUP(C299,Active!C$21:E$968,3,FALSE)</f>
        <v>7698.9994832322282</v>
      </c>
      <c r="F299" s="12" t="s">
        <v>324</v>
      </c>
      <c r="G299" s="9" t="str">
        <f t="shared" si="28"/>
        <v>54991.16210</v>
      </c>
      <c r="H299" s="46">
        <f t="shared" si="29"/>
        <v>7699</v>
      </c>
      <c r="I299" s="55" t="s">
        <v>1228</v>
      </c>
      <c r="J299" s="56" t="s">
        <v>1229</v>
      </c>
      <c r="K299" s="55" t="s">
        <v>1230</v>
      </c>
      <c r="L299" s="55" t="s">
        <v>1187</v>
      </c>
      <c r="M299" s="56" t="s">
        <v>995</v>
      </c>
      <c r="N299" s="56" t="s">
        <v>440</v>
      </c>
      <c r="O299" s="57" t="s">
        <v>1188</v>
      </c>
      <c r="P299" s="57" t="s">
        <v>1189</v>
      </c>
    </row>
    <row r="300" spans="1:16" ht="26.25" thickBot="1" x14ac:dyDescent="0.25">
      <c r="A300" s="46" t="str">
        <f t="shared" si="24"/>
        <v> arXiv 1510.02111 </v>
      </c>
      <c r="B300" s="12" t="str">
        <f t="shared" si="25"/>
        <v>I</v>
      </c>
      <c r="C300" s="46">
        <f t="shared" si="26"/>
        <v>54993.340259999997</v>
      </c>
      <c r="D300" s="9" t="str">
        <f t="shared" si="27"/>
        <v>vis</v>
      </c>
      <c r="E300" s="54">
        <f>VLOOKUP(C300,Active!C$21:E$968,3,FALSE)</f>
        <v>7699.9994858032105</v>
      </c>
      <c r="F300" s="12" t="s">
        <v>324</v>
      </c>
      <c r="G300" s="9" t="str">
        <f t="shared" si="28"/>
        <v>54993.34026</v>
      </c>
      <c r="H300" s="46">
        <f t="shared" si="29"/>
        <v>7700</v>
      </c>
      <c r="I300" s="55" t="s">
        <v>1231</v>
      </c>
      <c r="J300" s="56" t="s">
        <v>1232</v>
      </c>
      <c r="K300" s="55" t="s">
        <v>1233</v>
      </c>
      <c r="L300" s="55" t="s">
        <v>1234</v>
      </c>
      <c r="M300" s="56" t="s">
        <v>995</v>
      </c>
      <c r="N300" s="56" t="s">
        <v>440</v>
      </c>
      <c r="O300" s="57" t="s">
        <v>1188</v>
      </c>
      <c r="P300" s="57" t="s">
        <v>1189</v>
      </c>
    </row>
    <row r="301" spans="1:16" ht="26.25" thickBot="1" x14ac:dyDescent="0.25">
      <c r="A301" s="46" t="str">
        <f t="shared" si="24"/>
        <v> arXiv 1510.02111 </v>
      </c>
      <c r="B301" s="12" t="str">
        <f t="shared" si="25"/>
        <v>I</v>
      </c>
      <c r="C301" s="46">
        <f t="shared" si="26"/>
        <v>54995.518409999997</v>
      </c>
      <c r="D301" s="9" t="str">
        <f t="shared" si="27"/>
        <v>vis</v>
      </c>
      <c r="E301" s="54">
        <f>VLOOKUP(C301,Active!C$21:E$968,3,FALSE)</f>
        <v>7700.9994837831509</v>
      </c>
      <c r="F301" s="12" t="s">
        <v>324</v>
      </c>
      <c r="G301" s="9" t="str">
        <f t="shared" si="28"/>
        <v>54995.51841</v>
      </c>
      <c r="H301" s="46">
        <f t="shared" si="29"/>
        <v>7701</v>
      </c>
      <c r="I301" s="55" t="s">
        <v>1235</v>
      </c>
      <c r="J301" s="56" t="s">
        <v>1236</v>
      </c>
      <c r="K301" s="55" t="s">
        <v>1237</v>
      </c>
      <c r="L301" s="55" t="s">
        <v>1234</v>
      </c>
      <c r="M301" s="56" t="s">
        <v>995</v>
      </c>
      <c r="N301" s="56" t="s">
        <v>440</v>
      </c>
      <c r="O301" s="57" t="s">
        <v>1188</v>
      </c>
      <c r="P301" s="57" t="s">
        <v>1189</v>
      </c>
    </row>
    <row r="302" spans="1:16" ht="26.25" thickBot="1" x14ac:dyDescent="0.25">
      <c r="A302" s="46" t="str">
        <f t="shared" si="24"/>
        <v> arXiv 1510.02111 </v>
      </c>
      <c r="B302" s="12" t="str">
        <f t="shared" si="25"/>
        <v>I</v>
      </c>
      <c r="C302" s="46">
        <f t="shared" si="26"/>
        <v>54997.696689999997</v>
      </c>
      <c r="D302" s="9" t="str">
        <f t="shared" si="27"/>
        <v>vis</v>
      </c>
      <c r="E302" s="54">
        <f>VLOOKUP(C302,Active!C$21:E$968,3,FALSE)</f>
        <v>7701.9995414466484</v>
      </c>
      <c r="F302" s="12" t="s">
        <v>324</v>
      </c>
      <c r="G302" s="9" t="str">
        <f t="shared" si="28"/>
        <v>54997.69669</v>
      </c>
      <c r="H302" s="46">
        <f t="shared" si="29"/>
        <v>7702</v>
      </c>
      <c r="I302" s="55" t="s">
        <v>1238</v>
      </c>
      <c r="J302" s="56" t="s">
        <v>1239</v>
      </c>
      <c r="K302" s="55" t="s">
        <v>1240</v>
      </c>
      <c r="L302" s="55" t="s">
        <v>1241</v>
      </c>
      <c r="M302" s="56" t="s">
        <v>995</v>
      </c>
      <c r="N302" s="56" t="s">
        <v>440</v>
      </c>
      <c r="O302" s="57" t="s">
        <v>1188</v>
      </c>
      <c r="P302" s="57" t="s">
        <v>1189</v>
      </c>
    </row>
    <row r="303" spans="1:16" ht="26.25" thickBot="1" x14ac:dyDescent="0.25">
      <c r="A303" s="46" t="str">
        <f t="shared" si="24"/>
        <v> arXiv 1510.02111 </v>
      </c>
      <c r="B303" s="12" t="str">
        <f t="shared" si="25"/>
        <v>I</v>
      </c>
      <c r="C303" s="46">
        <f t="shared" si="26"/>
        <v>55004.231050000002</v>
      </c>
      <c r="D303" s="9" t="str">
        <f t="shared" si="27"/>
        <v>vis</v>
      </c>
      <c r="E303" s="54">
        <f>VLOOKUP(C303,Active!C$21:E$968,3,FALSE)</f>
        <v>7704.9994940670895</v>
      </c>
      <c r="F303" s="12" t="s">
        <v>324</v>
      </c>
      <c r="G303" s="9" t="str">
        <f t="shared" si="28"/>
        <v>55004.23105</v>
      </c>
      <c r="H303" s="46">
        <f t="shared" si="29"/>
        <v>7705</v>
      </c>
      <c r="I303" s="55" t="s">
        <v>1242</v>
      </c>
      <c r="J303" s="56" t="s">
        <v>1243</v>
      </c>
      <c r="K303" s="55" t="s">
        <v>1244</v>
      </c>
      <c r="L303" s="55" t="s">
        <v>1245</v>
      </c>
      <c r="M303" s="56" t="s">
        <v>995</v>
      </c>
      <c r="N303" s="56" t="s">
        <v>440</v>
      </c>
      <c r="O303" s="57" t="s">
        <v>1188</v>
      </c>
      <c r="P303" s="57" t="s">
        <v>1189</v>
      </c>
    </row>
    <row r="304" spans="1:16" ht="26.25" thickBot="1" x14ac:dyDescent="0.25">
      <c r="A304" s="46" t="str">
        <f t="shared" si="24"/>
        <v> arXiv 1510.02111 </v>
      </c>
      <c r="B304" s="12" t="str">
        <f t="shared" si="25"/>
        <v>I</v>
      </c>
      <c r="C304" s="46">
        <f t="shared" si="26"/>
        <v>55006.409220000001</v>
      </c>
      <c r="D304" s="9" t="str">
        <f t="shared" si="27"/>
        <v>vis</v>
      </c>
      <c r="E304" s="54">
        <f>VLOOKUP(C304,Active!C$21:E$968,3,FALSE)</f>
        <v>7705.9995012291156</v>
      </c>
      <c r="F304" s="12" t="s">
        <v>324</v>
      </c>
      <c r="G304" s="9" t="str">
        <f t="shared" si="28"/>
        <v>55006.40922</v>
      </c>
      <c r="H304" s="46">
        <f t="shared" si="29"/>
        <v>7706</v>
      </c>
      <c r="I304" s="55" t="s">
        <v>1246</v>
      </c>
      <c r="J304" s="56" t="s">
        <v>1247</v>
      </c>
      <c r="K304" s="55" t="s">
        <v>1248</v>
      </c>
      <c r="L304" s="55" t="s">
        <v>1249</v>
      </c>
      <c r="M304" s="56" t="s">
        <v>995</v>
      </c>
      <c r="N304" s="56" t="s">
        <v>440</v>
      </c>
      <c r="O304" s="57" t="s">
        <v>1188</v>
      </c>
      <c r="P304" s="57" t="s">
        <v>1189</v>
      </c>
    </row>
    <row r="305" spans="1:16" ht="26.25" thickBot="1" x14ac:dyDescent="0.25">
      <c r="A305" s="46" t="str">
        <f t="shared" si="24"/>
        <v> arXiv 1510.02111 </v>
      </c>
      <c r="B305" s="12" t="str">
        <f t="shared" si="25"/>
        <v>I</v>
      </c>
      <c r="C305" s="46">
        <f t="shared" si="26"/>
        <v>55008.587359999998</v>
      </c>
      <c r="D305" s="9" t="str">
        <f t="shared" si="27"/>
        <v>vis</v>
      </c>
      <c r="E305" s="54">
        <f>VLOOKUP(C305,Active!C$21:E$968,3,FALSE)</f>
        <v>7706.9994946180122</v>
      </c>
      <c r="F305" s="12" t="s">
        <v>324</v>
      </c>
      <c r="G305" s="9" t="str">
        <f t="shared" si="28"/>
        <v>55008.58736</v>
      </c>
      <c r="H305" s="46">
        <f t="shared" si="29"/>
        <v>7707</v>
      </c>
      <c r="I305" s="55" t="s">
        <v>1250</v>
      </c>
      <c r="J305" s="56" t="s">
        <v>1251</v>
      </c>
      <c r="K305" s="55" t="s">
        <v>1252</v>
      </c>
      <c r="L305" s="55" t="s">
        <v>1245</v>
      </c>
      <c r="M305" s="56" t="s">
        <v>995</v>
      </c>
      <c r="N305" s="56" t="s">
        <v>440</v>
      </c>
      <c r="O305" s="57" t="s">
        <v>1188</v>
      </c>
      <c r="P305" s="57" t="s">
        <v>1189</v>
      </c>
    </row>
    <row r="306" spans="1:16" ht="26.25" thickBot="1" x14ac:dyDescent="0.25">
      <c r="A306" s="46" t="str">
        <f t="shared" si="24"/>
        <v> arXiv 1510.02111 </v>
      </c>
      <c r="B306" s="12" t="str">
        <f t="shared" si="25"/>
        <v>I</v>
      </c>
      <c r="C306" s="46">
        <f t="shared" si="26"/>
        <v>55010.765489999998</v>
      </c>
      <c r="D306" s="9" t="str">
        <f t="shared" si="27"/>
        <v>vis</v>
      </c>
      <c r="E306" s="54">
        <f>VLOOKUP(C306,Active!C$21:E$968,3,FALSE)</f>
        <v>7707.9994834158679</v>
      </c>
      <c r="F306" s="12" t="s">
        <v>324</v>
      </c>
      <c r="G306" s="9" t="str">
        <f t="shared" si="28"/>
        <v>55010.76549</v>
      </c>
      <c r="H306" s="46">
        <f t="shared" si="29"/>
        <v>7708</v>
      </c>
      <c r="I306" s="55" t="s">
        <v>1253</v>
      </c>
      <c r="J306" s="56" t="s">
        <v>1254</v>
      </c>
      <c r="K306" s="55" t="s">
        <v>1255</v>
      </c>
      <c r="L306" s="55" t="s">
        <v>1187</v>
      </c>
      <c r="M306" s="56" t="s">
        <v>995</v>
      </c>
      <c r="N306" s="56" t="s">
        <v>440</v>
      </c>
      <c r="O306" s="57" t="s">
        <v>1188</v>
      </c>
      <c r="P306" s="57" t="s">
        <v>1189</v>
      </c>
    </row>
    <row r="307" spans="1:16" ht="26.25" thickBot="1" x14ac:dyDescent="0.25">
      <c r="A307" s="46" t="str">
        <f t="shared" si="24"/>
        <v> arXiv 1510.02111 </v>
      </c>
      <c r="B307" s="12" t="str">
        <f t="shared" si="25"/>
        <v>I</v>
      </c>
      <c r="C307" s="46">
        <f t="shared" si="26"/>
        <v>55012.943650000001</v>
      </c>
      <c r="D307" s="9" t="str">
        <f t="shared" si="27"/>
        <v>vis</v>
      </c>
      <c r="E307" s="54">
        <f>VLOOKUP(C307,Active!C$21:E$968,3,FALSE)</f>
        <v>7708.9994859868539</v>
      </c>
      <c r="F307" s="12" t="s">
        <v>324</v>
      </c>
      <c r="G307" s="9" t="str">
        <f t="shared" si="28"/>
        <v>55012.94365</v>
      </c>
      <c r="H307" s="46">
        <f t="shared" si="29"/>
        <v>7709</v>
      </c>
      <c r="I307" s="55" t="s">
        <v>1256</v>
      </c>
      <c r="J307" s="56" t="s">
        <v>1257</v>
      </c>
      <c r="K307" s="55" t="s">
        <v>1258</v>
      </c>
      <c r="L307" s="55" t="s">
        <v>1234</v>
      </c>
      <c r="M307" s="56" t="s">
        <v>995</v>
      </c>
      <c r="N307" s="56" t="s">
        <v>440</v>
      </c>
      <c r="O307" s="57" t="s">
        <v>1188</v>
      </c>
      <c r="P307" s="57" t="s">
        <v>1189</v>
      </c>
    </row>
    <row r="308" spans="1:16" ht="26.25" thickBot="1" x14ac:dyDescent="0.25">
      <c r="A308" s="46" t="str">
        <f t="shared" si="24"/>
        <v> arXiv 1510.02111 </v>
      </c>
      <c r="B308" s="12" t="str">
        <f t="shared" si="25"/>
        <v>I</v>
      </c>
      <c r="C308" s="46">
        <f t="shared" si="26"/>
        <v>55017.29999</v>
      </c>
      <c r="D308" s="9" t="str">
        <f t="shared" si="27"/>
        <v>vis</v>
      </c>
      <c r="E308" s="54">
        <f>VLOOKUP(C308,Active!C$21:E$968,3,FALSE)</f>
        <v>7710.9995003109061</v>
      </c>
      <c r="F308" s="12" t="s">
        <v>324</v>
      </c>
      <c r="G308" s="9" t="str">
        <f t="shared" si="28"/>
        <v>55017.29999</v>
      </c>
      <c r="H308" s="46">
        <f t="shared" si="29"/>
        <v>7711</v>
      </c>
      <c r="I308" s="55" t="s">
        <v>1259</v>
      </c>
      <c r="J308" s="56" t="s">
        <v>1260</v>
      </c>
      <c r="K308" s="55" t="s">
        <v>1261</v>
      </c>
      <c r="L308" s="55" t="s">
        <v>1249</v>
      </c>
      <c r="M308" s="56" t="s">
        <v>995</v>
      </c>
      <c r="N308" s="56" t="s">
        <v>440</v>
      </c>
      <c r="O308" s="57" t="s">
        <v>1188</v>
      </c>
      <c r="P308" s="57" t="s">
        <v>1189</v>
      </c>
    </row>
    <row r="309" spans="1:16" ht="26.25" thickBot="1" x14ac:dyDescent="0.25">
      <c r="A309" s="46" t="str">
        <f t="shared" si="24"/>
        <v> arXiv 1510.02111 </v>
      </c>
      <c r="B309" s="12" t="str">
        <f t="shared" si="25"/>
        <v>I</v>
      </c>
      <c r="C309" s="46">
        <f t="shared" si="26"/>
        <v>55019.47812</v>
      </c>
      <c r="D309" s="9" t="str">
        <f t="shared" si="27"/>
        <v>vis</v>
      </c>
      <c r="E309" s="54">
        <f>VLOOKUP(C309,Active!C$21:E$968,3,FALSE)</f>
        <v>7711.9994891087617</v>
      </c>
      <c r="F309" s="12" t="s">
        <v>324</v>
      </c>
      <c r="G309" s="9" t="str">
        <f t="shared" si="28"/>
        <v>55019.47812</v>
      </c>
      <c r="H309" s="46">
        <f t="shared" si="29"/>
        <v>7712</v>
      </c>
      <c r="I309" s="55" t="s">
        <v>1262</v>
      </c>
      <c r="J309" s="56" t="s">
        <v>1263</v>
      </c>
      <c r="K309" s="55" t="s">
        <v>1264</v>
      </c>
      <c r="L309" s="55" t="s">
        <v>1265</v>
      </c>
      <c r="M309" s="56" t="s">
        <v>995</v>
      </c>
      <c r="N309" s="56" t="s">
        <v>440</v>
      </c>
      <c r="O309" s="57" t="s">
        <v>1188</v>
      </c>
      <c r="P309" s="57" t="s">
        <v>1189</v>
      </c>
    </row>
    <row r="310" spans="1:16" ht="26.25" thickBot="1" x14ac:dyDescent="0.25">
      <c r="A310" s="46" t="str">
        <f t="shared" si="24"/>
        <v> arXiv 1510.02111 </v>
      </c>
      <c r="B310" s="12" t="str">
        <f t="shared" si="25"/>
        <v>I</v>
      </c>
      <c r="C310" s="46">
        <f t="shared" si="26"/>
        <v>55021.65625</v>
      </c>
      <c r="D310" s="9" t="str">
        <f t="shared" si="27"/>
        <v>vis</v>
      </c>
      <c r="E310" s="54">
        <f>VLOOKUP(C310,Active!C$21:E$968,3,FALSE)</f>
        <v>7712.9994779066183</v>
      </c>
      <c r="F310" s="12" t="s">
        <v>324</v>
      </c>
      <c r="G310" s="9" t="str">
        <f t="shared" si="28"/>
        <v>55021.65625</v>
      </c>
      <c r="H310" s="46">
        <f t="shared" si="29"/>
        <v>7713</v>
      </c>
      <c r="I310" s="55" t="s">
        <v>1266</v>
      </c>
      <c r="J310" s="56" t="s">
        <v>1267</v>
      </c>
      <c r="K310" s="55" t="s">
        <v>1268</v>
      </c>
      <c r="L310" s="55" t="s">
        <v>1196</v>
      </c>
      <c r="M310" s="56" t="s">
        <v>995</v>
      </c>
      <c r="N310" s="56" t="s">
        <v>440</v>
      </c>
      <c r="O310" s="57" t="s">
        <v>1188</v>
      </c>
      <c r="P310" s="57" t="s">
        <v>1189</v>
      </c>
    </row>
    <row r="311" spans="1:16" ht="26.25" thickBot="1" x14ac:dyDescent="0.25">
      <c r="A311" s="46" t="str">
        <f t="shared" si="24"/>
        <v> arXiv 1510.02111 </v>
      </c>
      <c r="B311" s="12" t="str">
        <f t="shared" si="25"/>
        <v>I</v>
      </c>
      <c r="C311" s="46">
        <f t="shared" si="26"/>
        <v>55023.834390000004</v>
      </c>
      <c r="D311" s="9" t="str">
        <f t="shared" si="27"/>
        <v>vis</v>
      </c>
      <c r="E311" s="54">
        <f>VLOOKUP(C311,Active!C$21:E$968,3,FALSE)</f>
        <v>7713.9994712955177</v>
      </c>
      <c r="F311" s="12" t="s">
        <v>324</v>
      </c>
      <c r="G311" s="9" t="str">
        <f t="shared" si="28"/>
        <v>55023.83439</v>
      </c>
      <c r="H311" s="46">
        <f t="shared" si="29"/>
        <v>7714</v>
      </c>
      <c r="I311" s="55" t="s">
        <v>1269</v>
      </c>
      <c r="J311" s="56" t="s">
        <v>1270</v>
      </c>
      <c r="K311" s="55" t="s">
        <v>1271</v>
      </c>
      <c r="L311" s="55" t="s">
        <v>1208</v>
      </c>
      <c r="M311" s="56" t="s">
        <v>995</v>
      </c>
      <c r="N311" s="56" t="s">
        <v>440</v>
      </c>
      <c r="O311" s="57" t="s">
        <v>1188</v>
      </c>
      <c r="P311" s="57" t="s">
        <v>1189</v>
      </c>
    </row>
    <row r="312" spans="1:16" ht="26.25" thickBot="1" x14ac:dyDescent="0.25">
      <c r="A312" s="46" t="str">
        <f t="shared" si="24"/>
        <v> arXiv 1510.02111 </v>
      </c>
      <c r="B312" s="12" t="str">
        <f t="shared" si="25"/>
        <v>I</v>
      </c>
      <c r="C312" s="46">
        <f t="shared" si="26"/>
        <v>55026.012569999999</v>
      </c>
      <c r="D312" s="9" t="str">
        <f t="shared" si="27"/>
        <v>vis</v>
      </c>
      <c r="E312" s="54">
        <f>VLOOKUP(C312,Active!C$21:E$968,3,FALSE)</f>
        <v>7714.9994830485857</v>
      </c>
      <c r="F312" s="12" t="s">
        <v>324</v>
      </c>
      <c r="G312" s="9" t="str">
        <f t="shared" si="28"/>
        <v>55026.01257</v>
      </c>
      <c r="H312" s="46">
        <f t="shared" si="29"/>
        <v>7715</v>
      </c>
      <c r="I312" s="55" t="s">
        <v>1272</v>
      </c>
      <c r="J312" s="56" t="s">
        <v>1273</v>
      </c>
      <c r="K312" s="55" t="s">
        <v>1274</v>
      </c>
      <c r="L312" s="55" t="s">
        <v>1187</v>
      </c>
      <c r="M312" s="56" t="s">
        <v>995</v>
      </c>
      <c r="N312" s="56" t="s">
        <v>440</v>
      </c>
      <c r="O312" s="57" t="s">
        <v>1188</v>
      </c>
      <c r="P312" s="57" t="s">
        <v>1189</v>
      </c>
    </row>
    <row r="313" spans="1:16" ht="26.25" thickBot="1" x14ac:dyDescent="0.25">
      <c r="A313" s="46" t="str">
        <f t="shared" si="24"/>
        <v> arXiv 1510.02111 </v>
      </c>
      <c r="B313" s="12" t="str">
        <f t="shared" si="25"/>
        <v>I</v>
      </c>
      <c r="C313" s="46">
        <f t="shared" si="26"/>
        <v>55028.190730000002</v>
      </c>
      <c r="D313" s="9" t="str">
        <f t="shared" si="27"/>
        <v>vis</v>
      </c>
      <c r="E313" s="54">
        <f>VLOOKUP(C313,Active!C$21:E$968,3,FALSE)</f>
        <v>7715.9994856195708</v>
      </c>
      <c r="F313" s="12" t="s">
        <v>324</v>
      </c>
      <c r="G313" s="9" t="str">
        <f t="shared" si="28"/>
        <v>55028.19073</v>
      </c>
      <c r="H313" s="46">
        <f t="shared" si="29"/>
        <v>7716</v>
      </c>
      <c r="I313" s="55" t="s">
        <v>1275</v>
      </c>
      <c r="J313" s="56" t="s">
        <v>1276</v>
      </c>
      <c r="K313" s="55" t="s">
        <v>1277</v>
      </c>
      <c r="L313" s="55" t="s">
        <v>1234</v>
      </c>
      <c r="M313" s="56" t="s">
        <v>995</v>
      </c>
      <c r="N313" s="56" t="s">
        <v>440</v>
      </c>
      <c r="O313" s="57" t="s">
        <v>1188</v>
      </c>
      <c r="P313" s="57" t="s">
        <v>1189</v>
      </c>
    </row>
    <row r="314" spans="1:16" ht="26.25" thickBot="1" x14ac:dyDescent="0.25">
      <c r="A314" s="46" t="str">
        <f t="shared" si="24"/>
        <v> arXiv 1510.02111 </v>
      </c>
      <c r="B314" s="12" t="str">
        <f t="shared" si="25"/>
        <v>I</v>
      </c>
      <c r="C314" s="46">
        <f t="shared" si="26"/>
        <v>55030.368849999999</v>
      </c>
      <c r="D314" s="9" t="str">
        <f t="shared" si="27"/>
        <v>vis</v>
      </c>
      <c r="E314" s="54">
        <f>VLOOKUP(C314,Active!C$21:E$968,3,FALSE)</f>
        <v>7716.9994698263818</v>
      </c>
      <c r="F314" s="12" t="s">
        <v>324</v>
      </c>
      <c r="G314" s="9" t="str">
        <f t="shared" si="28"/>
        <v>55030.36885</v>
      </c>
      <c r="H314" s="46">
        <f t="shared" si="29"/>
        <v>7717</v>
      </c>
      <c r="I314" s="55" t="s">
        <v>1278</v>
      </c>
      <c r="J314" s="56" t="s">
        <v>1279</v>
      </c>
      <c r="K314" s="55" t="s">
        <v>1280</v>
      </c>
      <c r="L314" s="55" t="s">
        <v>1208</v>
      </c>
      <c r="M314" s="56" t="s">
        <v>995</v>
      </c>
      <c r="N314" s="56" t="s">
        <v>440</v>
      </c>
      <c r="O314" s="57" t="s">
        <v>1188</v>
      </c>
      <c r="P314" s="57" t="s">
        <v>1189</v>
      </c>
    </row>
    <row r="315" spans="1:16" ht="26.25" thickBot="1" x14ac:dyDescent="0.25">
      <c r="A315" s="46" t="str">
        <f t="shared" si="24"/>
        <v> arXiv 1510.02111 </v>
      </c>
      <c r="B315" s="12" t="str">
        <f t="shared" si="25"/>
        <v>I</v>
      </c>
      <c r="C315" s="46">
        <f t="shared" si="26"/>
        <v>55032.546970000003</v>
      </c>
      <c r="D315" s="9" t="str">
        <f t="shared" si="27"/>
        <v>vis</v>
      </c>
      <c r="E315" s="54">
        <f>VLOOKUP(C315,Active!C$21:E$968,3,FALSE)</f>
        <v>7717.9994540331973</v>
      </c>
      <c r="F315" s="12" t="s">
        <v>324</v>
      </c>
      <c r="G315" s="9" t="str">
        <f t="shared" si="28"/>
        <v>55032.54697</v>
      </c>
      <c r="H315" s="46">
        <f t="shared" si="29"/>
        <v>7718</v>
      </c>
      <c r="I315" s="55" t="s">
        <v>1281</v>
      </c>
      <c r="J315" s="56" t="s">
        <v>1282</v>
      </c>
      <c r="K315" s="55" t="s">
        <v>1283</v>
      </c>
      <c r="L315" s="55" t="s">
        <v>1284</v>
      </c>
      <c r="M315" s="56" t="s">
        <v>995</v>
      </c>
      <c r="N315" s="56" t="s">
        <v>440</v>
      </c>
      <c r="O315" s="57" t="s">
        <v>1188</v>
      </c>
      <c r="P315" s="57" t="s">
        <v>1189</v>
      </c>
    </row>
    <row r="316" spans="1:16" ht="26.25" thickBot="1" x14ac:dyDescent="0.25">
      <c r="A316" s="46" t="str">
        <f t="shared" si="24"/>
        <v> arXiv 1510.02111 </v>
      </c>
      <c r="B316" s="12" t="str">
        <f t="shared" si="25"/>
        <v>I</v>
      </c>
      <c r="C316" s="46">
        <f t="shared" si="26"/>
        <v>55034.72509</v>
      </c>
      <c r="D316" s="9" t="str">
        <f t="shared" si="27"/>
        <v>vis</v>
      </c>
      <c r="E316" s="54">
        <f>VLOOKUP(C316,Active!C$21:E$968,3,FALSE)</f>
        <v>7718.9994382400082</v>
      </c>
      <c r="F316" s="12" t="s">
        <v>324</v>
      </c>
      <c r="G316" s="9" t="str">
        <f t="shared" si="28"/>
        <v>55034.72509</v>
      </c>
      <c r="H316" s="46">
        <f t="shared" si="29"/>
        <v>7719</v>
      </c>
      <c r="I316" s="55" t="s">
        <v>1285</v>
      </c>
      <c r="J316" s="56" t="s">
        <v>1286</v>
      </c>
      <c r="K316" s="55" t="s">
        <v>1287</v>
      </c>
      <c r="L316" s="55" t="s">
        <v>1288</v>
      </c>
      <c r="M316" s="56" t="s">
        <v>995</v>
      </c>
      <c r="N316" s="56" t="s">
        <v>440</v>
      </c>
      <c r="O316" s="57" t="s">
        <v>1188</v>
      </c>
      <c r="P316" s="57" t="s">
        <v>1189</v>
      </c>
    </row>
    <row r="317" spans="1:16" ht="26.25" thickBot="1" x14ac:dyDescent="0.25">
      <c r="A317" s="46" t="str">
        <f t="shared" si="24"/>
        <v> arXiv 1510.02111 </v>
      </c>
      <c r="B317" s="12" t="str">
        <f t="shared" si="25"/>
        <v>I</v>
      </c>
      <c r="C317" s="46">
        <f t="shared" si="26"/>
        <v>55036.903279999999</v>
      </c>
      <c r="D317" s="9" t="str">
        <f t="shared" si="27"/>
        <v>vis</v>
      </c>
      <c r="E317" s="54">
        <f>VLOOKUP(C317,Active!C$21:E$968,3,FALSE)</f>
        <v>7719.99945458412</v>
      </c>
      <c r="F317" s="12" t="s">
        <v>324</v>
      </c>
      <c r="G317" s="9" t="str">
        <f t="shared" si="28"/>
        <v>55036.90328</v>
      </c>
      <c r="H317" s="46">
        <f t="shared" si="29"/>
        <v>7720</v>
      </c>
      <c r="I317" s="55" t="s">
        <v>1289</v>
      </c>
      <c r="J317" s="56" t="s">
        <v>1290</v>
      </c>
      <c r="K317" s="55" t="s">
        <v>1291</v>
      </c>
      <c r="L317" s="55" t="s">
        <v>1284</v>
      </c>
      <c r="M317" s="56" t="s">
        <v>995</v>
      </c>
      <c r="N317" s="56" t="s">
        <v>440</v>
      </c>
      <c r="O317" s="57" t="s">
        <v>1188</v>
      </c>
      <c r="P317" s="57" t="s">
        <v>1189</v>
      </c>
    </row>
    <row r="318" spans="1:16" ht="26.25" thickBot="1" x14ac:dyDescent="0.25">
      <c r="A318" s="46" t="str">
        <f t="shared" si="24"/>
        <v> arXiv 1510.02111 </v>
      </c>
      <c r="B318" s="12" t="str">
        <f t="shared" si="25"/>
        <v>I</v>
      </c>
      <c r="C318" s="46">
        <f t="shared" si="26"/>
        <v>55039.081400000003</v>
      </c>
      <c r="D318" s="9" t="str">
        <f t="shared" si="27"/>
        <v>vis</v>
      </c>
      <c r="E318" s="54">
        <f>VLOOKUP(C318,Active!C$21:E$968,3,FALSE)</f>
        <v>7720.9994387909346</v>
      </c>
      <c r="F318" s="12" t="s">
        <v>324</v>
      </c>
      <c r="G318" s="9" t="str">
        <f t="shared" si="28"/>
        <v>55039.08140</v>
      </c>
      <c r="H318" s="46">
        <f t="shared" si="29"/>
        <v>7721</v>
      </c>
      <c r="I318" s="55" t="s">
        <v>1292</v>
      </c>
      <c r="J318" s="56" t="s">
        <v>1293</v>
      </c>
      <c r="K318" s="55" t="s">
        <v>1294</v>
      </c>
      <c r="L318" s="55" t="s">
        <v>1288</v>
      </c>
      <c r="M318" s="56" t="s">
        <v>995</v>
      </c>
      <c r="N318" s="56" t="s">
        <v>440</v>
      </c>
      <c r="O318" s="57" t="s">
        <v>1188</v>
      </c>
      <c r="P318" s="57" t="s">
        <v>1189</v>
      </c>
    </row>
    <row r="319" spans="1:16" ht="26.25" thickBot="1" x14ac:dyDescent="0.25">
      <c r="A319" s="46" t="str">
        <f t="shared" si="24"/>
        <v> arXiv 1510.02111 </v>
      </c>
      <c r="B319" s="12" t="str">
        <f t="shared" si="25"/>
        <v>I</v>
      </c>
      <c r="C319" s="46">
        <f t="shared" si="26"/>
        <v>55041.259570000002</v>
      </c>
      <c r="D319" s="9" t="str">
        <f t="shared" si="27"/>
        <v>vis</v>
      </c>
      <c r="E319" s="54">
        <f>VLOOKUP(C319,Active!C$21:E$968,3,FALSE)</f>
        <v>7721.9994459529607</v>
      </c>
      <c r="F319" s="12" t="s">
        <v>324</v>
      </c>
      <c r="G319" s="9" t="str">
        <f t="shared" si="28"/>
        <v>55041.25957</v>
      </c>
      <c r="H319" s="46">
        <f t="shared" si="29"/>
        <v>7722</v>
      </c>
      <c r="I319" s="55" t="s">
        <v>1295</v>
      </c>
      <c r="J319" s="56" t="s">
        <v>1296</v>
      </c>
      <c r="K319" s="55" t="s">
        <v>1297</v>
      </c>
      <c r="L319" s="55" t="s">
        <v>1298</v>
      </c>
      <c r="M319" s="56" t="s">
        <v>995</v>
      </c>
      <c r="N319" s="56" t="s">
        <v>440</v>
      </c>
      <c r="O319" s="57" t="s">
        <v>1188</v>
      </c>
      <c r="P319" s="57" t="s">
        <v>1189</v>
      </c>
    </row>
    <row r="320" spans="1:16" ht="26.25" thickBot="1" x14ac:dyDescent="0.25">
      <c r="A320" s="46" t="str">
        <f t="shared" si="24"/>
        <v> arXiv 1510.02111 </v>
      </c>
      <c r="B320" s="12" t="str">
        <f t="shared" si="25"/>
        <v>I</v>
      </c>
      <c r="C320" s="46">
        <f t="shared" si="26"/>
        <v>55043.437709999998</v>
      </c>
      <c r="D320" s="9" t="str">
        <f t="shared" si="27"/>
        <v>vis</v>
      </c>
      <c r="E320" s="54">
        <f>VLOOKUP(C320,Active!C$21:E$968,3,FALSE)</f>
        <v>7722.9994393418583</v>
      </c>
      <c r="F320" s="12" t="s">
        <v>324</v>
      </c>
      <c r="G320" s="9" t="str">
        <f t="shared" si="28"/>
        <v>55043.43771</v>
      </c>
      <c r="H320" s="46">
        <f t="shared" si="29"/>
        <v>7723</v>
      </c>
      <c r="I320" s="55" t="s">
        <v>1299</v>
      </c>
      <c r="J320" s="56" t="s">
        <v>1300</v>
      </c>
      <c r="K320" s="55" t="s">
        <v>1301</v>
      </c>
      <c r="L320" s="55" t="s">
        <v>1288</v>
      </c>
      <c r="M320" s="56" t="s">
        <v>995</v>
      </c>
      <c r="N320" s="56" t="s">
        <v>440</v>
      </c>
      <c r="O320" s="57" t="s">
        <v>1188</v>
      </c>
      <c r="P320" s="57" t="s">
        <v>1189</v>
      </c>
    </row>
    <row r="321" spans="1:16" ht="26.25" thickBot="1" x14ac:dyDescent="0.25">
      <c r="A321" s="46" t="str">
        <f t="shared" si="24"/>
        <v> arXiv 1510.02111 </v>
      </c>
      <c r="B321" s="12" t="str">
        <f t="shared" si="25"/>
        <v>I</v>
      </c>
      <c r="C321" s="46">
        <f t="shared" si="26"/>
        <v>55045.615839999999</v>
      </c>
      <c r="D321" s="9" t="str">
        <f t="shared" si="27"/>
        <v>vis</v>
      </c>
      <c r="E321" s="54">
        <f>VLOOKUP(C321,Active!C$21:E$968,3,FALSE)</f>
        <v>7723.9994281397139</v>
      </c>
      <c r="F321" s="12" t="s">
        <v>324</v>
      </c>
      <c r="G321" s="9" t="str">
        <f t="shared" si="28"/>
        <v>55045.61584</v>
      </c>
      <c r="H321" s="46">
        <f t="shared" si="29"/>
        <v>7724</v>
      </c>
      <c r="I321" s="55" t="s">
        <v>1307</v>
      </c>
      <c r="J321" s="56" t="s">
        <v>1308</v>
      </c>
      <c r="K321" s="55" t="s">
        <v>1304</v>
      </c>
      <c r="L321" s="55" t="s">
        <v>1309</v>
      </c>
      <c r="M321" s="56" t="s">
        <v>995</v>
      </c>
      <c r="N321" s="56" t="s">
        <v>440</v>
      </c>
      <c r="O321" s="57" t="s">
        <v>1188</v>
      </c>
      <c r="P321" s="57" t="s">
        <v>1189</v>
      </c>
    </row>
    <row r="322" spans="1:16" ht="26.25" thickBot="1" x14ac:dyDescent="0.25">
      <c r="A322" s="46" t="str">
        <f t="shared" si="24"/>
        <v> arXiv 1510.02111 </v>
      </c>
      <c r="B322" s="12" t="str">
        <f t="shared" si="25"/>
        <v>I</v>
      </c>
      <c r="C322" s="46">
        <f t="shared" si="26"/>
        <v>55047.79406</v>
      </c>
      <c r="D322" s="9" t="str">
        <f t="shared" si="27"/>
        <v>vis</v>
      </c>
      <c r="E322" s="54">
        <f>VLOOKUP(C322,Active!C$21:E$968,3,FALSE)</f>
        <v>7724.9994582569552</v>
      </c>
      <c r="F322" s="12" t="s">
        <v>324</v>
      </c>
      <c r="G322" s="9" t="str">
        <f t="shared" si="28"/>
        <v>55047.79406</v>
      </c>
      <c r="H322" s="46">
        <f t="shared" si="29"/>
        <v>7725</v>
      </c>
      <c r="I322" s="55" t="s">
        <v>1310</v>
      </c>
      <c r="J322" s="56" t="s">
        <v>1311</v>
      </c>
      <c r="K322" s="55" t="s">
        <v>1312</v>
      </c>
      <c r="L322" s="55" t="s">
        <v>1200</v>
      </c>
      <c r="M322" s="56" t="s">
        <v>995</v>
      </c>
      <c r="N322" s="56" t="s">
        <v>440</v>
      </c>
      <c r="O322" s="57" t="s">
        <v>1188</v>
      </c>
      <c r="P322" s="57" t="s">
        <v>1189</v>
      </c>
    </row>
    <row r="323" spans="1:16" ht="26.25" thickBot="1" x14ac:dyDescent="0.25">
      <c r="A323" s="46" t="str">
        <f t="shared" si="24"/>
        <v> arXiv 1510.02111 </v>
      </c>
      <c r="B323" s="12" t="str">
        <f t="shared" si="25"/>
        <v>I</v>
      </c>
      <c r="C323" s="46">
        <f t="shared" si="26"/>
        <v>55049.972179999997</v>
      </c>
      <c r="D323" s="9" t="str">
        <f t="shared" si="27"/>
        <v>vis</v>
      </c>
      <c r="E323" s="54">
        <f>VLOOKUP(C323,Active!C$21:E$968,3,FALSE)</f>
        <v>7725.9994424637662</v>
      </c>
      <c r="F323" s="12" t="s">
        <v>324</v>
      </c>
      <c r="G323" s="9" t="str">
        <f t="shared" si="28"/>
        <v>55049.97218</v>
      </c>
      <c r="H323" s="46">
        <f t="shared" si="29"/>
        <v>7726</v>
      </c>
      <c r="I323" s="55" t="s">
        <v>1313</v>
      </c>
      <c r="J323" s="56" t="s">
        <v>1314</v>
      </c>
      <c r="K323" s="55" t="s">
        <v>1315</v>
      </c>
      <c r="L323" s="55" t="s">
        <v>1298</v>
      </c>
      <c r="M323" s="56" t="s">
        <v>995</v>
      </c>
      <c r="N323" s="56" t="s">
        <v>440</v>
      </c>
      <c r="O323" s="57" t="s">
        <v>1188</v>
      </c>
      <c r="P323" s="57" t="s">
        <v>1189</v>
      </c>
    </row>
    <row r="324" spans="1:16" ht="26.25" thickBot="1" x14ac:dyDescent="0.25">
      <c r="A324" s="46" t="str">
        <f t="shared" si="24"/>
        <v> arXiv 1510.02111 </v>
      </c>
      <c r="B324" s="12" t="str">
        <f t="shared" si="25"/>
        <v>I</v>
      </c>
      <c r="C324" s="46">
        <f t="shared" si="26"/>
        <v>55052.150430000002</v>
      </c>
      <c r="D324" s="9" t="str">
        <f t="shared" si="27"/>
        <v>vis</v>
      </c>
      <c r="E324" s="54">
        <f>VLOOKUP(C324,Active!C$21:E$968,3,FALSE)</f>
        <v>7726.9994863541369</v>
      </c>
      <c r="F324" s="12" t="s">
        <v>324</v>
      </c>
      <c r="G324" s="9" t="str">
        <f t="shared" si="28"/>
        <v>55052.15043</v>
      </c>
      <c r="H324" s="46">
        <f t="shared" si="29"/>
        <v>7727</v>
      </c>
      <c r="I324" s="55" t="s">
        <v>1316</v>
      </c>
      <c r="J324" s="56" t="s">
        <v>1317</v>
      </c>
      <c r="K324" s="55" t="s">
        <v>1318</v>
      </c>
      <c r="L324" s="55" t="s">
        <v>1234</v>
      </c>
      <c r="M324" s="56" t="s">
        <v>995</v>
      </c>
      <c r="N324" s="56" t="s">
        <v>440</v>
      </c>
      <c r="O324" s="57" t="s">
        <v>1188</v>
      </c>
      <c r="P324" s="57" t="s">
        <v>1189</v>
      </c>
    </row>
    <row r="325" spans="1:16" ht="26.25" thickBot="1" x14ac:dyDescent="0.25">
      <c r="A325" s="46" t="str">
        <f t="shared" si="24"/>
        <v> arXiv 1510.02111 </v>
      </c>
      <c r="B325" s="12" t="str">
        <f t="shared" si="25"/>
        <v>I</v>
      </c>
      <c r="C325" s="46">
        <f t="shared" si="26"/>
        <v>55054.328500000003</v>
      </c>
      <c r="D325" s="9" t="str">
        <f t="shared" si="27"/>
        <v>vis</v>
      </c>
      <c r="E325" s="54">
        <f>VLOOKUP(C325,Active!C$21:E$968,3,FALSE)</f>
        <v>7727.9994476057373</v>
      </c>
      <c r="F325" s="12" t="s">
        <v>324</v>
      </c>
      <c r="G325" s="9" t="str">
        <f t="shared" si="28"/>
        <v>55054.32850</v>
      </c>
      <c r="H325" s="46">
        <f t="shared" si="29"/>
        <v>7728</v>
      </c>
      <c r="I325" s="55" t="s">
        <v>1319</v>
      </c>
      <c r="J325" s="56" t="s">
        <v>1320</v>
      </c>
      <c r="K325" s="55" t="s">
        <v>1321</v>
      </c>
      <c r="L325" s="55" t="s">
        <v>1322</v>
      </c>
      <c r="M325" s="56" t="s">
        <v>995</v>
      </c>
      <c r="N325" s="56" t="s">
        <v>440</v>
      </c>
      <c r="O325" s="57" t="s">
        <v>1188</v>
      </c>
      <c r="P325" s="57" t="s">
        <v>1189</v>
      </c>
    </row>
    <row r="326" spans="1:16" ht="26.25" thickBot="1" x14ac:dyDescent="0.25">
      <c r="A326" s="46" t="str">
        <f t="shared" si="24"/>
        <v> arXiv 1510.02111 </v>
      </c>
      <c r="B326" s="12" t="str">
        <f t="shared" si="25"/>
        <v>I</v>
      </c>
      <c r="C326" s="46">
        <f t="shared" si="26"/>
        <v>55056.506659999999</v>
      </c>
      <c r="D326" s="9" t="str">
        <f t="shared" si="27"/>
        <v>vis</v>
      </c>
      <c r="E326" s="54">
        <f>VLOOKUP(C326,Active!C$21:E$968,3,FALSE)</f>
        <v>7728.9994501767196</v>
      </c>
      <c r="F326" s="12" t="s">
        <v>324</v>
      </c>
      <c r="G326" s="9" t="str">
        <f t="shared" si="28"/>
        <v>55056.50666</v>
      </c>
      <c r="H326" s="46">
        <f t="shared" si="29"/>
        <v>7729</v>
      </c>
      <c r="I326" s="55" t="s">
        <v>1323</v>
      </c>
      <c r="J326" s="56" t="s">
        <v>1324</v>
      </c>
      <c r="K326" s="55" t="s">
        <v>1325</v>
      </c>
      <c r="L326" s="55" t="s">
        <v>1322</v>
      </c>
      <c r="M326" s="56" t="s">
        <v>995</v>
      </c>
      <c r="N326" s="56" t="s">
        <v>440</v>
      </c>
      <c r="O326" s="57" t="s">
        <v>1188</v>
      </c>
      <c r="P326" s="57" t="s">
        <v>1189</v>
      </c>
    </row>
    <row r="327" spans="1:16" ht="26.25" thickBot="1" x14ac:dyDescent="0.25">
      <c r="A327" s="46" t="str">
        <f t="shared" si="24"/>
        <v> arXiv 1510.02111 </v>
      </c>
      <c r="B327" s="12" t="str">
        <f t="shared" si="25"/>
        <v>I</v>
      </c>
      <c r="C327" s="46">
        <f t="shared" si="26"/>
        <v>55060.863019999997</v>
      </c>
      <c r="D327" s="9" t="str">
        <f t="shared" si="27"/>
        <v>vis</v>
      </c>
      <c r="E327" s="54">
        <f>VLOOKUP(C327,Active!C$21:E$968,3,FALSE)</f>
        <v>7730.9994736828576</v>
      </c>
      <c r="F327" s="12" t="s">
        <v>324</v>
      </c>
      <c r="G327" s="9" t="str">
        <f t="shared" si="28"/>
        <v>55060.86302</v>
      </c>
      <c r="H327" s="46">
        <f t="shared" si="29"/>
        <v>7731</v>
      </c>
      <c r="I327" s="55" t="s">
        <v>1330</v>
      </c>
      <c r="J327" s="56" t="s">
        <v>1331</v>
      </c>
      <c r="K327" s="55" t="s">
        <v>1332</v>
      </c>
      <c r="L327" s="55" t="s">
        <v>1208</v>
      </c>
      <c r="M327" s="56" t="s">
        <v>995</v>
      </c>
      <c r="N327" s="56" t="s">
        <v>440</v>
      </c>
      <c r="O327" s="57" t="s">
        <v>1188</v>
      </c>
      <c r="P327" s="57" t="s">
        <v>1189</v>
      </c>
    </row>
    <row r="328" spans="1:16" ht="26.25" thickBot="1" x14ac:dyDescent="0.25">
      <c r="A328" s="46" t="str">
        <f t="shared" si="24"/>
        <v> arXiv 1510.02111 </v>
      </c>
      <c r="B328" s="12" t="str">
        <f t="shared" si="25"/>
        <v>I</v>
      </c>
      <c r="C328" s="46">
        <f t="shared" si="26"/>
        <v>55063.041219999999</v>
      </c>
      <c r="D328" s="9" t="str">
        <f t="shared" si="27"/>
        <v>vis</v>
      </c>
      <c r="E328" s="54">
        <f>VLOOKUP(C328,Active!C$21:E$968,3,FALSE)</f>
        <v>7731.9994946180132</v>
      </c>
      <c r="F328" s="12" t="s">
        <v>324</v>
      </c>
      <c r="G328" s="9" t="str">
        <f t="shared" si="28"/>
        <v>55063.04122</v>
      </c>
      <c r="H328" s="46">
        <f t="shared" si="29"/>
        <v>7732</v>
      </c>
      <c r="I328" s="55" t="s">
        <v>1333</v>
      </c>
      <c r="J328" s="56" t="s">
        <v>1334</v>
      </c>
      <c r="K328" s="55" t="s">
        <v>1335</v>
      </c>
      <c r="L328" s="55" t="s">
        <v>1245</v>
      </c>
      <c r="M328" s="56" t="s">
        <v>995</v>
      </c>
      <c r="N328" s="56" t="s">
        <v>440</v>
      </c>
      <c r="O328" s="57" t="s">
        <v>1188</v>
      </c>
      <c r="P328" s="57" t="s">
        <v>1189</v>
      </c>
    </row>
    <row r="329" spans="1:16" ht="26.25" thickBot="1" x14ac:dyDescent="0.25">
      <c r="A329" s="46" t="str">
        <f t="shared" si="24"/>
        <v> arXiv 1510.02111 </v>
      </c>
      <c r="B329" s="12" t="str">
        <f t="shared" si="25"/>
        <v>I</v>
      </c>
      <c r="C329" s="46">
        <f t="shared" si="26"/>
        <v>55065.219349999999</v>
      </c>
      <c r="D329" s="9" t="str">
        <f t="shared" si="27"/>
        <v>vis</v>
      </c>
      <c r="E329" s="54">
        <f>VLOOKUP(C329,Active!C$21:E$968,3,FALSE)</f>
        <v>7732.9994834158688</v>
      </c>
      <c r="F329" s="12" t="s">
        <v>324</v>
      </c>
      <c r="G329" s="9" t="str">
        <f t="shared" si="28"/>
        <v>55065.21935</v>
      </c>
      <c r="H329" s="46">
        <f t="shared" si="29"/>
        <v>7733</v>
      </c>
      <c r="I329" s="55" t="s">
        <v>1336</v>
      </c>
      <c r="J329" s="56" t="s">
        <v>1337</v>
      </c>
      <c r="K329" s="55" t="s">
        <v>1338</v>
      </c>
      <c r="L329" s="55" t="s">
        <v>1187</v>
      </c>
      <c r="M329" s="56" t="s">
        <v>995</v>
      </c>
      <c r="N329" s="56" t="s">
        <v>440</v>
      </c>
      <c r="O329" s="57" t="s">
        <v>1188</v>
      </c>
      <c r="P329" s="57" t="s">
        <v>1189</v>
      </c>
    </row>
    <row r="330" spans="1:16" ht="26.25" thickBot="1" x14ac:dyDescent="0.25">
      <c r="A330" s="46" t="str">
        <f t="shared" si="24"/>
        <v> arXiv 1510.02111 </v>
      </c>
      <c r="B330" s="12" t="str">
        <f t="shared" si="25"/>
        <v>I</v>
      </c>
      <c r="C330" s="46">
        <f t="shared" si="26"/>
        <v>55067.397499999999</v>
      </c>
      <c r="D330" s="9" t="str">
        <f t="shared" si="27"/>
        <v>vis</v>
      </c>
      <c r="E330" s="54">
        <f>VLOOKUP(C330,Active!C$21:E$968,3,FALSE)</f>
        <v>7733.9994813958101</v>
      </c>
      <c r="F330" s="12" t="s">
        <v>324</v>
      </c>
      <c r="G330" s="9" t="str">
        <f t="shared" si="28"/>
        <v>55067.39750</v>
      </c>
      <c r="H330" s="46">
        <f t="shared" si="29"/>
        <v>7734</v>
      </c>
      <c r="I330" s="55" t="s">
        <v>1339</v>
      </c>
      <c r="J330" s="56" t="s">
        <v>1340</v>
      </c>
      <c r="K330" s="55" t="s">
        <v>1341</v>
      </c>
      <c r="L330" s="55" t="s">
        <v>1187</v>
      </c>
      <c r="M330" s="56" t="s">
        <v>995</v>
      </c>
      <c r="N330" s="56" t="s">
        <v>440</v>
      </c>
      <c r="O330" s="57" t="s">
        <v>1188</v>
      </c>
      <c r="P330" s="57" t="s">
        <v>1189</v>
      </c>
    </row>
    <row r="331" spans="1:16" ht="26.25" thickBot="1" x14ac:dyDescent="0.25">
      <c r="A331" s="46" t="str">
        <f t="shared" ref="A331:A394" si="30">P331</f>
        <v> arXiv 1510.02111 </v>
      </c>
      <c r="B331" s="12" t="str">
        <f t="shared" ref="B331:B394" si="31">IF(H331=INT(H331),"I","II")</f>
        <v>I</v>
      </c>
      <c r="C331" s="46">
        <f t="shared" ref="C331:C394" si="32">1*G331</f>
        <v>55069.575629999999</v>
      </c>
      <c r="D331" s="9" t="str">
        <f t="shared" ref="D331:D394" si="33">VLOOKUP(F331,I$1:J$5,2,FALSE)</f>
        <v>vis</v>
      </c>
      <c r="E331" s="54">
        <f>VLOOKUP(C331,Active!C$21:E$968,3,FALSE)</f>
        <v>7734.9994701936657</v>
      </c>
      <c r="F331" s="12" t="s">
        <v>324</v>
      </c>
      <c r="G331" s="9" t="str">
        <f t="shared" ref="G331:G394" si="34">MID(I331,3,LEN(I331)-3)</f>
        <v>55069.57563</v>
      </c>
      <c r="H331" s="46">
        <f t="shared" ref="H331:H394" si="35">1*K331</f>
        <v>7735</v>
      </c>
      <c r="I331" s="55" t="s">
        <v>1348</v>
      </c>
      <c r="J331" s="56" t="s">
        <v>1349</v>
      </c>
      <c r="K331" s="55" t="s">
        <v>1350</v>
      </c>
      <c r="L331" s="55" t="s">
        <v>1208</v>
      </c>
      <c r="M331" s="56" t="s">
        <v>995</v>
      </c>
      <c r="N331" s="56" t="s">
        <v>440</v>
      </c>
      <c r="O331" s="57" t="s">
        <v>1188</v>
      </c>
      <c r="P331" s="57" t="s">
        <v>1189</v>
      </c>
    </row>
    <row r="332" spans="1:16" ht="26.25" thickBot="1" x14ac:dyDescent="0.25">
      <c r="A332" s="46" t="str">
        <f t="shared" si="30"/>
        <v> arXiv 1510.02111 </v>
      </c>
      <c r="B332" s="12" t="str">
        <f t="shared" si="31"/>
        <v>I</v>
      </c>
      <c r="C332" s="46">
        <f t="shared" si="32"/>
        <v>55071.753850000001</v>
      </c>
      <c r="D332" s="9" t="str">
        <f t="shared" si="33"/>
        <v>vis</v>
      </c>
      <c r="E332" s="54">
        <f>VLOOKUP(C332,Active!C$21:E$968,3,FALSE)</f>
        <v>7735.999500310907</v>
      </c>
      <c r="F332" s="12" t="s">
        <v>324</v>
      </c>
      <c r="G332" s="9" t="str">
        <f t="shared" si="34"/>
        <v>55071.75385</v>
      </c>
      <c r="H332" s="46">
        <f t="shared" si="35"/>
        <v>7736</v>
      </c>
      <c r="I332" s="55" t="s">
        <v>1351</v>
      </c>
      <c r="J332" s="56" t="s">
        <v>1352</v>
      </c>
      <c r="K332" s="55" t="s">
        <v>1353</v>
      </c>
      <c r="L332" s="55" t="s">
        <v>1249</v>
      </c>
      <c r="M332" s="56" t="s">
        <v>995</v>
      </c>
      <c r="N332" s="56" t="s">
        <v>440</v>
      </c>
      <c r="O332" s="57" t="s">
        <v>1188</v>
      </c>
      <c r="P332" s="57" t="s">
        <v>1189</v>
      </c>
    </row>
    <row r="333" spans="1:16" ht="26.25" thickBot="1" x14ac:dyDescent="0.25">
      <c r="A333" s="46" t="str">
        <f t="shared" si="30"/>
        <v> arXiv 1510.02111 </v>
      </c>
      <c r="B333" s="12" t="str">
        <f t="shared" si="31"/>
        <v>I</v>
      </c>
      <c r="C333" s="46">
        <f t="shared" si="32"/>
        <v>55073.932030000004</v>
      </c>
      <c r="D333" s="9" t="str">
        <f t="shared" si="33"/>
        <v>vis</v>
      </c>
      <c r="E333" s="54">
        <f>VLOOKUP(C333,Active!C$21:E$968,3,FALSE)</f>
        <v>7736.9995120639778</v>
      </c>
      <c r="F333" s="12" t="s">
        <v>324</v>
      </c>
      <c r="G333" s="9" t="str">
        <f t="shared" si="34"/>
        <v>55073.93203</v>
      </c>
      <c r="H333" s="46">
        <f t="shared" si="35"/>
        <v>7737</v>
      </c>
      <c r="I333" s="55" t="s">
        <v>1354</v>
      </c>
      <c r="J333" s="56" t="s">
        <v>1355</v>
      </c>
      <c r="K333" s="55" t="s">
        <v>1356</v>
      </c>
      <c r="L333" s="55" t="s">
        <v>1357</v>
      </c>
      <c r="M333" s="56" t="s">
        <v>995</v>
      </c>
      <c r="N333" s="56" t="s">
        <v>440</v>
      </c>
      <c r="O333" s="57" t="s">
        <v>1188</v>
      </c>
      <c r="P333" s="57" t="s">
        <v>1189</v>
      </c>
    </row>
    <row r="334" spans="1:16" ht="26.25" thickBot="1" x14ac:dyDescent="0.25">
      <c r="A334" s="46" t="str">
        <f t="shared" si="30"/>
        <v> arXiv 1510.02111 </v>
      </c>
      <c r="B334" s="12" t="str">
        <f t="shared" si="31"/>
        <v>I</v>
      </c>
      <c r="C334" s="46">
        <f t="shared" si="32"/>
        <v>55076.110200000003</v>
      </c>
      <c r="D334" s="9" t="str">
        <f t="shared" si="33"/>
        <v>vis</v>
      </c>
      <c r="E334" s="54">
        <f>VLOOKUP(C334,Active!C$21:E$968,3,FALSE)</f>
        <v>7737.9995192260039</v>
      </c>
      <c r="F334" s="12" t="s">
        <v>324</v>
      </c>
      <c r="G334" s="9" t="str">
        <f t="shared" si="34"/>
        <v>55076.11020</v>
      </c>
      <c r="H334" s="46">
        <f t="shared" si="35"/>
        <v>7738</v>
      </c>
      <c r="I334" s="55" t="s">
        <v>1358</v>
      </c>
      <c r="J334" s="56" t="s">
        <v>1359</v>
      </c>
      <c r="K334" s="55" t="s">
        <v>1360</v>
      </c>
      <c r="L334" s="55" t="s">
        <v>1361</v>
      </c>
      <c r="M334" s="56" t="s">
        <v>995</v>
      </c>
      <c r="N334" s="56" t="s">
        <v>440</v>
      </c>
      <c r="O334" s="57" t="s">
        <v>1188</v>
      </c>
      <c r="P334" s="57" t="s">
        <v>1189</v>
      </c>
    </row>
    <row r="335" spans="1:16" ht="26.25" thickBot="1" x14ac:dyDescent="0.25">
      <c r="A335" s="46" t="str">
        <f t="shared" si="30"/>
        <v> arXiv 1510.02111 </v>
      </c>
      <c r="B335" s="12" t="str">
        <f t="shared" si="31"/>
        <v>I</v>
      </c>
      <c r="C335" s="46">
        <f t="shared" si="32"/>
        <v>55078.288289999997</v>
      </c>
      <c r="D335" s="9" t="str">
        <f t="shared" si="33"/>
        <v>vis</v>
      </c>
      <c r="E335" s="54">
        <f>VLOOKUP(C335,Active!C$21:E$968,3,FALSE)</f>
        <v>7738.9994896596863</v>
      </c>
      <c r="F335" s="12" t="s">
        <v>324</v>
      </c>
      <c r="G335" s="9" t="str">
        <f t="shared" si="34"/>
        <v>55078.28829</v>
      </c>
      <c r="H335" s="46">
        <f t="shared" si="35"/>
        <v>7739</v>
      </c>
      <c r="I335" s="55" t="s">
        <v>1362</v>
      </c>
      <c r="J335" s="56" t="s">
        <v>1363</v>
      </c>
      <c r="K335" s="55" t="s">
        <v>1364</v>
      </c>
      <c r="L335" s="55" t="s">
        <v>1265</v>
      </c>
      <c r="M335" s="56" t="s">
        <v>995</v>
      </c>
      <c r="N335" s="56" t="s">
        <v>440</v>
      </c>
      <c r="O335" s="57" t="s">
        <v>1188</v>
      </c>
      <c r="P335" s="57" t="s">
        <v>1189</v>
      </c>
    </row>
    <row r="336" spans="1:16" ht="26.25" thickBot="1" x14ac:dyDescent="0.25">
      <c r="A336" s="46" t="str">
        <f t="shared" si="30"/>
        <v> arXiv 1510.02111 </v>
      </c>
      <c r="B336" s="12" t="str">
        <f t="shared" si="31"/>
        <v>I</v>
      </c>
      <c r="C336" s="46">
        <f t="shared" si="32"/>
        <v>55080.46645</v>
      </c>
      <c r="D336" s="9" t="str">
        <f t="shared" si="33"/>
        <v>vis</v>
      </c>
      <c r="E336" s="54">
        <f>VLOOKUP(C336,Active!C$21:E$968,3,FALSE)</f>
        <v>7739.9994922306714</v>
      </c>
      <c r="F336" s="12" t="s">
        <v>324</v>
      </c>
      <c r="G336" s="9" t="str">
        <f t="shared" si="34"/>
        <v>55080.46645</v>
      </c>
      <c r="H336" s="46">
        <f t="shared" si="35"/>
        <v>7740</v>
      </c>
      <c r="I336" s="55" t="s">
        <v>1365</v>
      </c>
      <c r="J336" s="56" t="s">
        <v>1366</v>
      </c>
      <c r="K336" s="55" t="s">
        <v>1367</v>
      </c>
      <c r="L336" s="55" t="s">
        <v>1265</v>
      </c>
      <c r="M336" s="56" t="s">
        <v>995</v>
      </c>
      <c r="N336" s="56" t="s">
        <v>440</v>
      </c>
      <c r="O336" s="57" t="s">
        <v>1188</v>
      </c>
      <c r="P336" s="57" t="s">
        <v>1189</v>
      </c>
    </row>
    <row r="337" spans="1:16" ht="26.25" thickBot="1" x14ac:dyDescent="0.25">
      <c r="A337" s="46" t="str">
        <f t="shared" si="30"/>
        <v> arXiv 1510.02111 </v>
      </c>
      <c r="B337" s="12" t="str">
        <f t="shared" si="31"/>
        <v>I</v>
      </c>
      <c r="C337" s="46">
        <f t="shared" si="32"/>
        <v>55082.644590000004</v>
      </c>
      <c r="D337" s="9" t="str">
        <f t="shared" si="33"/>
        <v>vis</v>
      </c>
      <c r="E337" s="54">
        <f>VLOOKUP(C337,Active!C$21:E$968,3,FALSE)</f>
        <v>7740.9994856195717</v>
      </c>
      <c r="F337" s="12" t="s">
        <v>324</v>
      </c>
      <c r="G337" s="9" t="str">
        <f t="shared" si="34"/>
        <v>55082.64459</v>
      </c>
      <c r="H337" s="46">
        <f t="shared" si="35"/>
        <v>7741</v>
      </c>
      <c r="I337" s="55" t="s">
        <v>1368</v>
      </c>
      <c r="J337" s="56" t="s">
        <v>1369</v>
      </c>
      <c r="K337" s="55" t="s">
        <v>1370</v>
      </c>
      <c r="L337" s="55" t="s">
        <v>1234</v>
      </c>
      <c r="M337" s="56" t="s">
        <v>995</v>
      </c>
      <c r="N337" s="56" t="s">
        <v>440</v>
      </c>
      <c r="O337" s="57" t="s">
        <v>1188</v>
      </c>
      <c r="P337" s="57" t="s">
        <v>1189</v>
      </c>
    </row>
    <row r="338" spans="1:16" ht="26.25" thickBot="1" x14ac:dyDescent="0.25">
      <c r="A338" s="46" t="str">
        <f t="shared" si="30"/>
        <v> arXiv 1510.02111 </v>
      </c>
      <c r="B338" s="12" t="str">
        <f t="shared" si="31"/>
        <v>I</v>
      </c>
      <c r="C338" s="46">
        <f t="shared" si="32"/>
        <v>55084.822760000003</v>
      </c>
      <c r="D338" s="9" t="str">
        <f t="shared" si="33"/>
        <v>vis</v>
      </c>
      <c r="E338" s="54">
        <f>VLOOKUP(C338,Active!C$21:E$968,3,FALSE)</f>
        <v>7741.9994927815978</v>
      </c>
      <c r="F338" s="12" t="s">
        <v>324</v>
      </c>
      <c r="G338" s="9" t="str">
        <f t="shared" si="34"/>
        <v>55084.82276</v>
      </c>
      <c r="H338" s="46">
        <f t="shared" si="35"/>
        <v>7742</v>
      </c>
      <c r="I338" s="55" t="s">
        <v>1371</v>
      </c>
      <c r="J338" s="56" t="s">
        <v>1372</v>
      </c>
      <c r="K338" s="55" t="s">
        <v>1373</v>
      </c>
      <c r="L338" s="55" t="s">
        <v>1245</v>
      </c>
      <c r="M338" s="56" t="s">
        <v>995</v>
      </c>
      <c r="N338" s="56" t="s">
        <v>440</v>
      </c>
      <c r="O338" s="57" t="s">
        <v>1188</v>
      </c>
      <c r="P338" s="57" t="s">
        <v>1189</v>
      </c>
    </row>
    <row r="339" spans="1:16" ht="26.25" thickBot="1" x14ac:dyDescent="0.25">
      <c r="A339" s="46" t="str">
        <f t="shared" si="30"/>
        <v> arXiv 1510.02111 </v>
      </c>
      <c r="B339" s="12" t="str">
        <f t="shared" si="31"/>
        <v>I</v>
      </c>
      <c r="C339" s="46">
        <f t="shared" si="32"/>
        <v>55087.000890000003</v>
      </c>
      <c r="D339" s="9" t="str">
        <f t="shared" si="33"/>
        <v>vis</v>
      </c>
      <c r="E339" s="54">
        <f>VLOOKUP(C339,Active!C$21:E$968,3,FALSE)</f>
        <v>7742.9994815794535</v>
      </c>
      <c r="F339" s="12" t="s">
        <v>324</v>
      </c>
      <c r="G339" s="9" t="str">
        <f t="shared" si="34"/>
        <v>55087.00089</v>
      </c>
      <c r="H339" s="46">
        <f t="shared" si="35"/>
        <v>7743</v>
      </c>
      <c r="I339" s="55" t="s">
        <v>1374</v>
      </c>
      <c r="J339" s="56" t="s">
        <v>1375</v>
      </c>
      <c r="K339" s="55" t="s">
        <v>1376</v>
      </c>
      <c r="L339" s="55" t="s">
        <v>1187</v>
      </c>
      <c r="M339" s="56" t="s">
        <v>995</v>
      </c>
      <c r="N339" s="56" t="s">
        <v>440</v>
      </c>
      <c r="O339" s="57" t="s">
        <v>1188</v>
      </c>
      <c r="P339" s="57" t="s">
        <v>1189</v>
      </c>
    </row>
    <row r="340" spans="1:16" ht="26.25" thickBot="1" x14ac:dyDescent="0.25">
      <c r="A340" s="46" t="str">
        <f t="shared" si="30"/>
        <v> arXiv 1510.02111 </v>
      </c>
      <c r="B340" s="12" t="str">
        <f t="shared" si="31"/>
        <v>I</v>
      </c>
      <c r="C340" s="46">
        <f t="shared" si="32"/>
        <v>55091.357100000001</v>
      </c>
      <c r="D340" s="9" t="str">
        <f t="shared" si="33"/>
        <v>vis</v>
      </c>
      <c r="E340" s="54">
        <f>VLOOKUP(C340,Active!C$21:E$968,3,FALSE)</f>
        <v>7744.9994362199504</v>
      </c>
      <c r="F340" s="12" t="s">
        <v>324</v>
      </c>
      <c r="G340" s="9" t="str">
        <f t="shared" si="34"/>
        <v>55091.35710</v>
      </c>
      <c r="H340" s="46">
        <f t="shared" si="35"/>
        <v>7745</v>
      </c>
      <c r="I340" s="55" t="s">
        <v>1377</v>
      </c>
      <c r="J340" s="56" t="s">
        <v>1378</v>
      </c>
      <c r="K340" s="55" t="s">
        <v>1379</v>
      </c>
      <c r="L340" s="55" t="s">
        <v>1380</v>
      </c>
      <c r="M340" s="56" t="s">
        <v>995</v>
      </c>
      <c r="N340" s="56" t="s">
        <v>440</v>
      </c>
      <c r="O340" s="57" t="s">
        <v>1188</v>
      </c>
      <c r="P340" s="57" t="s">
        <v>1189</v>
      </c>
    </row>
    <row r="341" spans="1:16" ht="26.25" thickBot="1" x14ac:dyDescent="0.25">
      <c r="A341" s="46" t="str">
        <f t="shared" si="30"/>
        <v> arXiv 1510.02111 </v>
      </c>
      <c r="B341" s="12" t="str">
        <f t="shared" si="31"/>
        <v>I</v>
      </c>
      <c r="C341" s="46">
        <f t="shared" si="32"/>
        <v>55093.535389999997</v>
      </c>
      <c r="D341" s="9" t="str">
        <f t="shared" si="33"/>
        <v>vis</v>
      </c>
      <c r="E341" s="54">
        <f>VLOOKUP(C341,Active!C$21:E$968,3,FALSE)</f>
        <v>7745.9994984744881</v>
      </c>
      <c r="F341" s="12" t="s">
        <v>324</v>
      </c>
      <c r="G341" s="9" t="str">
        <f t="shared" si="34"/>
        <v>55093.53539</v>
      </c>
      <c r="H341" s="46">
        <f t="shared" si="35"/>
        <v>7746</v>
      </c>
      <c r="I341" s="55" t="s">
        <v>1381</v>
      </c>
      <c r="J341" s="56" t="s">
        <v>1382</v>
      </c>
      <c r="K341" s="55" t="s">
        <v>1383</v>
      </c>
      <c r="L341" s="55" t="s">
        <v>1249</v>
      </c>
      <c r="M341" s="56" t="s">
        <v>995</v>
      </c>
      <c r="N341" s="56" t="s">
        <v>440</v>
      </c>
      <c r="O341" s="57" t="s">
        <v>1188</v>
      </c>
      <c r="P341" s="57" t="s">
        <v>1189</v>
      </c>
    </row>
    <row r="342" spans="1:16" ht="26.25" thickBot="1" x14ac:dyDescent="0.25">
      <c r="A342" s="46" t="str">
        <f t="shared" si="30"/>
        <v> arXiv 1510.02111 </v>
      </c>
      <c r="B342" s="12" t="str">
        <f t="shared" si="31"/>
        <v>I</v>
      </c>
      <c r="C342" s="46">
        <f t="shared" si="32"/>
        <v>55095.713559999997</v>
      </c>
      <c r="D342" s="9" t="str">
        <f t="shared" si="33"/>
        <v>vis</v>
      </c>
      <c r="E342" s="54">
        <f>VLOOKUP(C342,Active!C$21:E$968,3,FALSE)</f>
        <v>7746.9995056365142</v>
      </c>
      <c r="F342" s="12" t="s">
        <v>324</v>
      </c>
      <c r="G342" s="9" t="str">
        <f t="shared" si="34"/>
        <v>55095.71356</v>
      </c>
      <c r="H342" s="46">
        <f t="shared" si="35"/>
        <v>7747</v>
      </c>
      <c r="I342" s="55" t="s">
        <v>1384</v>
      </c>
      <c r="J342" s="56" t="s">
        <v>1385</v>
      </c>
      <c r="K342" s="55" t="s">
        <v>1386</v>
      </c>
      <c r="L342" s="55" t="s">
        <v>1387</v>
      </c>
      <c r="M342" s="56" t="s">
        <v>995</v>
      </c>
      <c r="N342" s="56" t="s">
        <v>440</v>
      </c>
      <c r="O342" s="57" t="s">
        <v>1188</v>
      </c>
      <c r="P342" s="57" t="s">
        <v>1189</v>
      </c>
    </row>
    <row r="343" spans="1:16" ht="26.25" thickBot="1" x14ac:dyDescent="0.25">
      <c r="A343" s="46" t="str">
        <f t="shared" si="30"/>
        <v> arXiv 1510.02111 </v>
      </c>
      <c r="B343" s="12" t="str">
        <f t="shared" si="31"/>
        <v>I</v>
      </c>
      <c r="C343" s="46">
        <f t="shared" si="32"/>
        <v>55097.891669999997</v>
      </c>
      <c r="D343" s="9" t="str">
        <f t="shared" si="33"/>
        <v>vis</v>
      </c>
      <c r="E343" s="54">
        <f>VLOOKUP(C343,Active!C$21:E$968,3,FALSE)</f>
        <v>7747.999485252285</v>
      </c>
      <c r="F343" s="12" t="s">
        <v>324</v>
      </c>
      <c r="G343" s="9" t="str">
        <f t="shared" si="34"/>
        <v>55097.89167</v>
      </c>
      <c r="H343" s="46">
        <f t="shared" si="35"/>
        <v>7748</v>
      </c>
      <c r="I343" s="55" t="s">
        <v>1388</v>
      </c>
      <c r="J343" s="56" t="s">
        <v>1389</v>
      </c>
      <c r="K343" s="55" t="s">
        <v>1390</v>
      </c>
      <c r="L343" s="55" t="s">
        <v>1234</v>
      </c>
      <c r="M343" s="56" t="s">
        <v>995</v>
      </c>
      <c r="N343" s="56" t="s">
        <v>440</v>
      </c>
      <c r="O343" s="57" t="s">
        <v>1188</v>
      </c>
      <c r="P343" s="57" t="s">
        <v>1189</v>
      </c>
    </row>
    <row r="344" spans="1:16" ht="26.25" thickBot="1" x14ac:dyDescent="0.25">
      <c r="A344" s="46" t="str">
        <f t="shared" si="30"/>
        <v> arXiv 1510.02111 </v>
      </c>
      <c r="B344" s="12" t="str">
        <f t="shared" si="31"/>
        <v>I</v>
      </c>
      <c r="C344" s="46">
        <f t="shared" si="32"/>
        <v>55100.069839999996</v>
      </c>
      <c r="D344" s="9" t="str">
        <f t="shared" si="33"/>
        <v>vis</v>
      </c>
      <c r="E344" s="54">
        <f>VLOOKUP(C344,Active!C$21:E$968,3,FALSE)</f>
        <v>7748.9994924143111</v>
      </c>
      <c r="F344" s="12" t="s">
        <v>324</v>
      </c>
      <c r="G344" s="9" t="str">
        <f t="shared" si="34"/>
        <v>55100.06984</v>
      </c>
      <c r="H344" s="46">
        <f t="shared" si="35"/>
        <v>7749</v>
      </c>
      <c r="I344" s="55" t="s">
        <v>1391</v>
      </c>
      <c r="J344" s="56" t="s">
        <v>1392</v>
      </c>
      <c r="K344" s="55" t="s">
        <v>1393</v>
      </c>
      <c r="L344" s="55" t="s">
        <v>1265</v>
      </c>
      <c r="M344" s="56" t="s">
        <v>995</v>
      </c>
      <c r="N344" s="56" t="s">
        <v>440</v>
      </c>
      <c r="O344" s="57" t="s">
        <v>1188</v>
      </c>
      <c r="P344" s="57" t="s">
        <v>1189</v>
      </c>
    </row>
    <row r="345" spans="1:16" ht="26.25" thickBot="1" x14ac:dyDescent="0.25">
      <c r="A345" s="46" t="str">
        <f t="shared" si="30"/>
        <v> arXiv 1510.02111 </v>
      </c>
      <c r="B345" s="12" t="str">
        <f t="shared" si="31"/>
        <v>I</v>
      </c>
      <c r="C345" s="46">
        <f t="shared" si="32"/>
        <v>55102.247969999997</v>
      </c>
      <c r="D345" s="9" t="str">
        <f t="shared" si="33"/>
        <v>vis</v>
      </c>
      <c r="E345" s="54">
        <f>VLOOKUP(C345,Active!C$21:E$968,3,FALSE)</f>
        <v>7749.9994812121668</v>
      </c>
      <c r="F345" s="12" t="s">
        <v>324</v>
      </c>
      <c r="G345" s="9" t="str">
        <f t="shared" si="34"/>
        <v>55102.24797</v>
      </c>
      <c r="H345" s="46">
        <f t="shared" si="35"/>
        <v>7750</v>
      </c>
      <c r="I345" s="55" t="s">
        <v>1394</v>
      </c>
      <c r="J345" s="56" t="s">
        <v>1395</v>
      </c>
      <c r="K345" s="55" t="s">
        <v>1396</v>
      </c>
      <c r="L345" s="55" t="s">
        <v>1187</v>
      </c>
      <c r="M345" s="56" t="s">
        <v>995</v>
      </c>
      <c r="N345" s="56" t="s">
        <v>440</v>
      </c>
      <c r="O345" s="57" t="s">
        <v>1188</v>
      </c>
      <c r="P345" s="57" t="s">
        <v>1189</v>
      </c>
    </row>
    <row r="346" spans="1:16" ht="26.25" thickBot="1" x14ac:dyDescent="0.25">
      <c r="A346" s="46" t="str">
        <f t="shared" si="30"/>
        <v> arXiv 1510.02111 </v>
      </c>
      <c r="B346" s="12" t="str">
        <f t="shared" si="31"/>
        <v>I</v>
      </c>
      <c r="C346" s="46">
        <f t="shared" si="32"/>
        <v>55104.426099999997</v>
      </c>
      <c r="D346" s="9" t="str">
        <f t="shared" si="33"/>
        <v>vis</v>
      </c>
      <c r="E346" s="54">
        <f>VLOOKUP(C346,Active!C$21:E$968,3,FALSE)</f>
        <v>7750.9994700100233</v>
      </c>
      <c r="F346" s="12" t="s">
        <v>324</v>
      </c>
      <c r="G346" s="9" t="str">
        <f t="shared" si="34"/>
        <v>55104.42610</v>
      </c>
      <c r="H346" s="46">
        <f t="shared" si="35"/>
        <v>7751</v>
      </c>
      <c r="I346" s="55" t="s">
        <v>1397</v>
      </c>
      <c r="J346" s="56" t="s">
        <v>1398</v>
      </c>
      <c r="K346" s="55" t="s">
        <v>1399</v>
      </c>
      <c r="L346" s="55" t="s">
        <v>1208</v>
      </c>
      <c r="M346" s="56" t="s">
        <v>995</v>
      </c>
      <c r="N346" s="56" t="s">
        <v>440</v>
      </c>
      <c r="O346" s="57" t="s">
        <v>1188</v>
      </c>
      <c r="P346" s="57" t="s">
        <v>1189</v>
      </c>
    </row>
    <row r="347" spans="1:16" ht="26.25" thickBot="1" x14ac:dyDescent="0.25">
      <c r="A347" s="46" t="str">
        <f t="shared" si="30"/>
        <v> arXiv 1510.02111 </v>
      </c>
      <c r="B347" s="12" t="str">
        <f t="shared" si="31"/>
        <v>I</v>
      </c>
      <c r="C347" s="46">
        <f t="shared" si="32"/>
        <v>55106.60426</v>
      </c>
      <c r="D347" s="9" t="str">
        <f t="shared" si="33"/>
        <v>vis</v>
      </c>
      <c r="E347" s="54">
        <f>VLOOKUP(C347,Active!C$21:E$968,3,FALSE)</f>
        <v>7751.9994725810084</v>
      </c>
      <c r="F347" s="12" t="s">
        <v>324</v>
      </c>
      <c r="G347" s="9" t="str">
        <f t="shared" si="34"/>
        <v>55106.60426</v>
      </c>
      <c r="H347" s="46">
        <f t="shared" si="35"/>
        <v>7752</v>
      </c>
      <c r="I347" s="55" t="s">
        <v>1400</v>
      </c>
      <c r="J347" s="56" t="s">
        <v>1401</v>
      </c>
      <c r="K347" s="55" t="s">
        <v>1402</v>
      </c>
      <c r="L347" s="55" t="s">
        <v>1208</v>
      </c>
      <c r="M347" s="56" t="s">
        <v>995</v>
      </c>
      <c r="N347" s="56" t="s">
        <v>440</v>
      </c>
      <c r="O347" s="57" t="s">
        <v>1188</v>
      </c>
      <c r="P347" s="57" t="s">
        <v>1189</v>
      </c>
    </row>
    <row r="348" spans="1:16" ht="26.25" thickBot="1" x14ac:dyDescent="0.25">
      <c r="A348" s="46" t="str">
        <f t="shared" si="30"/>
        <v> arXiv 1510.02111 </v>
      </c>
      <c r="B348" s="12" t="str">
        <f t="shared" si="31"/>
        <v>I</v>
      </c>
      <c r="C348" s="46">
        <f t="shared" si="32"/>
        <v>55108.782420000003</v>
      </c>
      <c r="D348" s="9" t="str">
        <f t="shared" si="33"/>
        <v>vis</v>
      </c>
      <c r="E348" s="54">
        <f>VLOOKUP(C348,Active!C$21:E$968,3,FALSE)</f>
        <v>7752.9994751519935</v>
      </c>
      <c r="F348" s="12" t="s">
        <v>324</v>
      </c>
      <c r="G348" s="9" t="str">
        <f t="shared" si="34"/>
        <v>55108.78242</v>
      </c>
      <c r="H348" s="46">
        <f t="shared" si="35"/>
        <v>7753</v>
      </c>
      <c r="I348" s="55" t="s">
        <v>1403</v>
      </c>
      <c r="J348" s="56" t="s">
        <v>1404</v>
      </c>
      <c r="K348" s="55" t="s">
        <v>1405</v>
      </c>
      <c r="L348" s="55" t="s">
        <v>1196</v>
      </c>
      <c r="M348" s="56" t="s">
        <v>995</v>
      </c>
      <c r="N348" s="56" t="s">
        <v>440</v>
      </c>
      <c r="O348" s="57" t="s">
        <v>1188</v>
      </c>
      <c r="P348" s="57" t="s">
        <v>1189</v>
      </c>
    </row>
    <row r="349" spans="1:16" ht="26.25" thickBot="1" x14ac:dyDescent="0.25">
      <c r="A349" s="46" t="str">
        <f t="shared" si="30"/>
        <v> arXiv 1510.02111 </v>
      </c>
      <c r="B349" s="12" t="str">
        <f t="shared" si="31"/>
        <v>I</v>
      </c>
      <c r="C349" s="46">
        <f t="shared" si="32"/>
        <v>55110.960599999999</v>
      </c>
      <c r="D349" s="9" t="str">
        <f t="shared" si="33"/>
        <v>vis</v>
      </c>
      <c r="E349" s="54">
        <f>VLOOKUP(C349,Active!C$21:E$968,3,FALSE)</f>
        <v>7753.9994869050606</v>
      </c>
      <c r="F349" s="12" t="s">
        <v>324</v>
      </c>
      <c r="G349" s="9" t="str">
        <f t="shared" si="34"/>
        <v>55110.96060</v>
      </c>
      <c r="H349" s="46">
        <f t="shared" si="35"/>
        <v>7754</v>
      </c>
      <c r="I349" s="55" t="s">
        <v>1406</v>
      </c>
      <c r="J349" s="56" t="s">
        <v>1407</v>
      </c>
      <c r="K349" s="55" t="s">
        <v>1408</v>
      </c>
      <c r="L349" s="55" t="s">
        <v>1234</v>
      </c>
      <c r="M349" s="56" t="s">
        <v>995</v>
      </c>
      <c r="N349" s="56" t="s">
        <v>440</v>
      </c>
      <c r="O349" s="57" t="s">
        <v>1188</v>
      </c>
      <c r="P349" s="57" t="s">
        <v>1189</v>
      </c>
    </row>
    <row r="350" spans="1:16" ht="26.25" thickBot="1" x14ac:dyDescent="0.25">
      <c r="A350" s="46" t="str">
        <f t="shared" si="30"/>
        <v> arXiv 1510.02111 </v>
      </c>
      <c r="B350" s="12" t="str">
        <f t="shared" si="31"/>
        <v>I</v>
      </c>
      <c r="C350" s="46">
        <f t="shared" si="32"/>
        <v>55113.138729999999</v>
      </c>
      <c r="D350" s="9" t="str">
        <f t="shared" si="33"/>
        <v>vis</v>
      </c>
      <c r="E350" s="54">
        <f>VLOOKUP(C350,Active!C$21:E$968,3,FALSE)</f>
        <v>7754.9994757029172</v>
      </c>
      <c r="F350" s="12" t="s">
        <v>324</v>
      </c>
      <c r="G350" s="9" t="str">
        <f t="shared" si="34"/>
        <v>55113.13873</v>
      </c>
      <c r="H350" s="46">
        <f t="shared" si="35"/>
        <v>7755</v>
      </c>
      <c r="I350" s="55" t="s">
        <v>1409</v>
      </c>
      <c r="J350" s="56" t="s">
        <v>1410</v>
      </c>
      <c r="K350" s="55" t="s">
        <v>1411</v>
      </c>
      <c r="L350" s="55" t="s">
        <v>1196</v>
      </c>
      <c r="M350" s="56" t="s">
        <v>995</v>
      </c>
      <c r="N350" s="56" t="s">
        <v>440</v>
      </c>
      <c r="O350" s="57" t="s">
        <v>1188</v>
      </c>
      <c r="P350" s="57" t="s">
        <v>1189</v>
      </c>
    </row>
    <row r="351" spans="1:16" ht="26.25" thickBot="1" x14ac:dyDescent="0.25">
      <c r="A351" s="46" t="str">
        <f t="shared" si="30"/>
        <v> arXiv 1510.02111 </v>
      </c>
      <c r="B351" s="12" t="str">
        <f t="shared" si="31"/>
        <v>I</v>
      </c>
      <c r="C351" s="46">
        <f t="shared" si="32"/>
        <v>55115.316919999997</v>
      </c>
      <c r="D351" s="9" t="str">
        <f t="shared" si="33"/>
        <v>vis</v>
      </c>
      <c r="E351" s="54">
        <f>VLOOKUP(C351,Active!C$21:E$968,3,FALSE)</f>
        <v>7755.9994920470281</v>
      </c>
      <c r="F351" s="12" t="s">
        <v>324</v>
      </c>
      <c r="G351" s="9" t="str">
        <f t="shared" si="34"/>
        <v>55115.31692</v>
      </c>
      <c r="H351" s="46">
        <f t="shared" si="35"/>
        <v>7756</v>
      </c>
      <c r="I351" s="55" t="s">
        <v>1412</v>
      </c>
      <c r="J351" s="56" t="s">
        <v>1413</v>
      </c>
      <c r="K351" s="55" t="s">
        <v>1414</v>
      </c>
      <c r="L351" s="55" t="s">
        <v>1265</v>
      </c>
      <c r="M351" s="56" t="s">
        <v>995</v>
      </c>
      <c r="N351" s="56" t="s">
        <v>440</v>
      </c>
      <c r="O351" s="57" t="s">
        <v>1188</v>
      </c>
      <c r="P351" s="57" t="s">
        <v>1189</v>
      </c>
    </row>
    <row r="352" spans="1:16" ht="26.25" thickBot="1" x14ac:dyDescent="0.25">
      <c r="A352" s="46" t="str">
        <f t="shared" si="30"/>
        <v> arXiv 1510.02111 </v>
      </c>
      <c r="B352" s="12" t="str">
        <f t="shared" si="31"/>
        <v>I</v>
      </c>
      <c r="C352" s="46">
        <f t="shared" si="32"/>
        <v>55117.495040000002</v>
      </c>
      <c r="D352" s="9" t="str">
        <f t="shared" si="33"/>
        <v>vis</v>
      </c>
      <c r="E352" s="54">
        <f>VLOOKUP(C352,Active!C$21:E$968,3,FALSE)</f>
        <v>7756.9994762538436</v>
      </c>
      <c r="F352" s="12" t="s">
        <v>324</v>
      </c>
      <c r="G352" s="9" t="str">
        <f t="shared" si="34"/>
        <v>55117.49504</v>
      </c>
      <c r="H352" s="46">
        <f t="shared" si="35"/>
        <v>7757</v>
      </c>
      <c r="I352" s="55" t="s">
        <v>1415</v>
      </c>
      <c r="J352" s="56" t="s">
        <v>1416</v>
      </c>
      <c r="K352" s="55" t="s">
        <v>1417</v>
      </c>
      <c r="L352" s="55" t="s">
        <v>1196</v>
      </c>
      <c r="M352" s="56" t="s">
        <v>995</v>
      </c>
      <c r="N352" s="56" t="s">
        <v>440</v>
      </c>
      <c r="O352" s="57" t="s">
        <v>1188</v>
      </c>
      <c r="P352" s="57" t="s">
        <v>1189</v>
      </c>
    </row>
    <row r="353" spans="1:16" ht="26.25" thickBot="1" x14ac:dyDescent="0.25">
      <c r="A353" s="46" t="str">
        <f t="shared" si="30"/>
        <v> arXiv 1510.02111 </v>
      </c>
      <c r="B353" s="12" t="str">
        <f t="shared" si="31"/>
        <v>I</v>
      </c>
      <c r="C353" s="46">
        <f t="shared" si="32"/>
        <v>55119.673210000001</v>
      </c>
      <c r="D353" s="9" t="str">
        <f t="shared" si="33"/>
        <v>vis</v>
      </c>
      <c r="E353" s="54">
        <f>VLOOKUP(C353,Active!C$21:E$968,3,FALSE)</f>
        <v>7757.9994834158697</v>
      </c>
      <c r="F353" s="12" t="s">
        <v>324</v>
      </c>
      <c r="G353" s="9" t="str">
        <f t="shared" si="34"/>
        <v>55119.67321</v>
      </c>
      <c r="H353" s="46">
        <f t="shared" si="35"/>
        <v>7758</v>
      </c>
      <c r="I353" s="55" t="s">
        <v>1418</v>
      </c>
      <c r="J353" s="56" t="s">
        <v>1419</v>
      </c>
      <c r="K353" s="55" t="s">
        <v>1420</v>
      </c>
      <c r="L353" s="55" t="s">
        <v>1187</v>
      </c>
      <c r="M353" s="56" t="s">
        <v>995</v>
      </c>
      <c r="N353" s="56" t="s">
        <v>440</v>
      </c>
      <c r="O353" s="57" t="s">
        <v>1188</v>
      </c>
      <c r="P353" s="57" t="s">
        <v>1189</v>
      </c>
    </row>
    <row r="354" spans="1:16" ht="26.25" thickBot="1" x14ac:dyDescent="0.25">
      <c r="A354" s="46" t="str">
        <f t="shared" si="30"/>
        <v> arXiv 1510.02111 </v>
      </c>
      <c r="B354" s="12" t="str">
        <f t="shared" si="31"/>
        <v>I</v>
      </c>
      <c r="C354" s="46">
        <f t="shared" si="32"/>
        <v>55121.851349999997</v>
      </c>
      <c r="D354" s="9" t="str">
        <f t="shared" si="33"/>
        <v>vis</v>
      </c>
      <c r="E354" s="54">
        <f>VLOOKUP(C354,Active!C$21:E$968,3,FALSE)</f>
        <v>7758.9994768047663</v>
      </c>
      <c r="F354" s="12" t="s">
        <v>324</v>
      </c>
      <c r="G354" s="9" t="str">
        <f t="shared" si="34"/>
        <v>55121.85135</v>
      </c>
      <c r="H354" s="46">
        <f t="shared" si="35"/>
        <v>7759</v>
      </c>
      <c r="I354" s="55" t="s">
        <v>1421</v>
      </c>
      <c r="J354" s="56" t="s">
        <v>1422</v>
      </c>
      <c r="K354" s="55" t="s">
        <v>1423</v>
      </c>
      <c r="L354" s="55" t="s">
        <v>1196</v>
      </c>
      <c r="M354" s="56" t="s">
        <v>995</v>
      </c>
      <c r="N354" s="56" t="s">
        <v>440</v>
      </c>
      <c r="O354" s="57" t="s">
        <v>1188</v>
      </c>
      <c r="P354" s="57" t="s">
        <v>1189</v>
      </c>
    </row>
    <row r="355" spans="1:16" ht="26.25" thickBot="1" x14ac:dyDescent="0.25">
      <c r="A355" s="46" t="str">
        <f t="shared" si="30"/>
        <v> arXiv 1510.02111 </v>
      </c>
      <c r="B355" s="12" t="str">
        <f t="shared" si="31"/>
        <v>I</v>
      </c>
      <c r="C355" s="46">
        <f t="shared" si="32"/>
        <v>55124.029499999997</v>
      </c>
      <c r="D355" s="9" t="str">
        <f t="shared" si="33"/>
        <v>vis</v>
      </c>
      <c r="E355" s="54">
        <f>VLOOKUP(C355,Active!C$21:E$968,3,FALSE)</f>
        <v>7759.9994747847077</v>
      </c>
      <c r="F355" s="12" t="s">
        <v>324</v>
      </c>
      <c r="G355" s="9" t="str">
        <f t="shared" si="34"/>
        <v>55124.02950</v>
      </c>
      <c r="H355" s="46">
        <f t="shared" si="35"/>
        <v>7760</v>
      </c>
      <c r="I355" s="55" t="s">
        <v>1424</v>
      </c>
      <c r="J355" s="56" t="s">
        <v>1425</v>
      </c>
      <c r="K355" s="55" t="s">
        <v>1426</v>
      </c>
      <c r="L355" s="55" t="s">
        <v>1196</v>
      </c>
      <c r="M355" s="56" t="s">
        <v>995</v>
      </c>
      <c r="N355" s="56" t="s">
        <v>440</v>
      </c>
      <c r="O355" s="57" t="s">
        <v>1188</v>
      </c>
      <c r="P355" s="57" t="s">
        <v>1189</v>
      </c>
    </row>
    <row r="356" spans="1:16" ht="26.25" thickBot="1" x14ac:dyDescent="0.25">
      <c r="A356" s="46" t="str">
        <f t="shared" si="30"/>
        <v> arXiv 1510.02111 </v>
      </c>
      <c r="B356" s="12" t="str">
        <f t="shared" si="31"/>
        <v>I</v>
      </c>
      <c r="C356" s="46">
        <f t="shared" si="32"/>
        <v>55126.207649999997</v>
      </c>
      <c r="D356" s="9" t="str">
        <f t="shared" si="33"/>
        <v>vis</v>
      </c>
      <c r="E356" s="54">
        <f>VLOOKUP(C356,Active!C$21:E$968,3,FALSE)</f>
        <v>7760.9994727646481</v>
      </c>
      <c r="F356" s="12" t="s">
        <v>324</v>
      </c>
      <c r="G356" s="9" t="str">
        <f t="shared" si="34"/>
        <v>55126.20765</v>
      </c>
      <c r="H356" s="46">
        <f t="shared" si="35"/>
        <v>7761</v>
      </c>
      <c r="I356" s="55" t="s">
        <v>1427</v>
      </c>
      <c r="J356" s="56" t="s">
        <v>1428</v>
      </c>
      <c r="K356" s="55" t="s">
        <v>1429</v>
      </c>
      <c r="L356" s="55" t="s">
        <v>1208</v>
      </c>
      <c r="M356" s="56" t="s">
        <v>995</v>
      </c>
      <c r="N356" s="56" t="s">
        <v>440</v>
      </c>
      <c r="O356" s="57" t="s">
        <v>1188</v>
      </c>
      <c r="P356" s="57" t="s">
        <v>1189</v>
      </c>
    </row>
    <row r="357" spans="1:16" ht="26.25" thickBot="1" x14ac:dyDescent="0.25">
      <c r="A357" s="46" t="str">
        <f t="shared" si="30"/>
        <v> arXiv 1510.02111 </v>
      </c>
      <c r="B357" s="12" t="str">
        <f t="shared" si="31"/>
        <v>I</v>
      </c>
      <c r="C357" s="46">
        <f t="shared" si="32"/>
        <v>55128.385779999997</v>
      </c>
      <c r="D357" s="9" t="str">
        <f t="shared" si="33"/>
        <v>vis</v>
      </c>
      <c r="E357" s="54">
        <f>VLOOKUP(C357,Active!C$21:E$968,3,FALSE)</f>
        <v>7761.9994615625046</v>
      </c>
      <c r="F357" s="12" t="s">
        <v>324</v>
      </c>
      <c r="G357" s="9" t="str">
        <f t="shared" si="34"/>
        <v>55128.38578</v>
      </c>
      <c r="H357" s="46">
        <f t="shared" si="35"/>
        <v>7762</v>
      </c>
      <c r="I357" s="55" t="s">
        <v>1430</v>
      </c>
      <c r="J357" s="56" t="s">
        <v>1431</v>
      </c>
      <c r="K357" s="55" t="s">
        <v>1432</v>
      </c>
      <c r="L357" s="55" t="s">
        <v>1204</v>
      </c>
      <c r="M357" s="56" t="s">
        <v>995</v>
      </c>
      <c r="N357" s="56" t="s">
        <v>440</v>
      </c>
      <c r="O357" s="57" t="s">
        <v>1188</v>
      </c>
      <c r="P357" s="57" t="s">
        <v>1189</v>
      </c>
    </row>
    <row r="358" spans="1:16" ht="26.25" thickBot="1" x14ac:dyDescent="0.25">
      <c r="A358" s="46" t="str">
        <f t="shared" si="30"/>
        <v> arXiv 1510.02111 </v>
      </c>
      <c r="B358" s="12" t="str">
        <f t="shared" si="31"/>
        <v>I</v>
      </c>
      <c r="C358" s="46">
        <f t="shared" si="32"/>
        <v>55132.742080000004</v>
      </c>
      <c r="D358" s="9" t="str">
        <f t="shared" si="33"/>
        <v>vis</v>
      </c>
      <c r="E358" s="54">
        <f>VLOOKUP(C358,Active!C$21:E$968,3,FALSE)</f>
        <v>7763.99945752239</v>
      </c>
      <c r="F358" s="12" t="s">
        <v>324</v>
      </c>
      <c r="G358" s="9" t="str">
        <f t="shared" si="34"/>
        <v>55132.74208</v>
      </c>
      <c r="H358" s="46">
        <f t="shared" si="35"/>
        <v>7764</v>
      </c>
      <c r="I358" s="55" t="s">
        <v>1433</v>
      </c>
      <c r="J358" s="56" t="s">
        <v>1434</v>
      </c>
      <c r="K358" s="55" t="s">
        <v>1435</v>
      </c>
      <c r="L358" s="55" t="s">
        <v>1200</v>
      </c>
      <c r="M358" s="56" t="s">
        <v>995</v>
      </c>
      <c r="N358" s="56" t="s">
        <v>440</v>
      </c>
      <c r="O358" s="57" t="s">
        <v>1188</v>
      </c>
      <c r="P358" s="57" t="s">
        <v>1189</v>
      </c>
    </row>
    <row r="359" spans="1:16" ht="26.25" thickBot="1" x14ac:dyDescent="0.25">
      <c r="A359" s="46" t="str">
        <f t="shared" si="30"/>
        <v> arXiv 1510.02111 </v>
      </c>
      <c r="B359" s="12" t="str">
        <f t="shared" si="31"/>
        <v>I</v>
      </c>
      <c r="C359" s="46">
        <f t="shared" si="32"/>
        <v>55134.92022</v>
      </c>
      <c r="D359" s="9" t="str">
        <f t="shared" si="33"/>
        <v>vis</v>
      </c>
      <c r="E359" s="54">
        <f>VLOOKUP(C359,Active!C$21:E$968,3,FALSE)</f>
        <v>7764.9994509112867</v>
      </c>
      <c r="F359" s="12" t="s">
        <v>324</v>
      </c>
      <c r="G359" s="9" t="str">
        <f t="shared" si="34"/>
        <v>55134.92022</v>
      </c>
      <c r="H359" s="46">
        <f t="shared" si="35"/>
        <v>7765</v>
      </c>
      <c r="I359" s="55" t="s">
        <v>1436</v>
      </c>
      <c r="J359" s="56" t="s">
        <v>1437</v>
      </c>
      <c r="K359" s="55" t="s">
        <v>1438</v>
      </c>
      <c r="L359" s="55" t="s">
        <v>1322</v>
      </c>
      <c r="M359" s="56" t="s">
        <v>995</v>
      </c>
      <c r="N359" s="56" t="s">
        <v>440</v>
      </c>
      <c r="O359" s="57" t="s">
        <v>1188</v>
      </c>
      <c r="P359" s="57" t="s">
        <v>1189</v>
      </c>
    </row>
    <row r="360" spans="1:16" ht="26.25" thickBot="1" x14ac:dyDescent="0.25">
      <c r="A360" s="46" t="str">
        <f t="shared" si="30"/>
        <v> arXiv 1510.02111 </v>
      </c>
      <c r="B360" s="12" t="str">
        <f t="shared" si="31"/>
        <v>I</v>
      </c>
      <c r="C360" s="46">
        <f t="shared" si="32"/>
        <v>55137.098380000003</v>
      </c>
      <c r="D360" s="9" t="str">
        <f t="shared" si="33"/>
        <v>vis</v>
      </c>
      <c r="E360" s="54">
        <f>VLOOKUP(C360,Active!C$21:E$968,3,FALSE)</f>
        <v>7765.9994534822717</v>
      </c>
      <c r="F360" s="12" t="s">
        <v>324</v>
      </c>
      <c r="G360" s="9" t="str">
        <f t="shared" si="34"/>
        <v>55137.09838</v>
      </c>
      <c r="H360" s="46">
        <f t="shared" si="35"/>
        <v>7766</v>
      </c>
      <c r="I360" s="55" t="s">
        <v>1439</v>
      </c>
      <c r="J360" s="56" t="s">
        <v>1440</v>
      </c>
      <c r="K360" s="55" t="s">
        <v>1441</v>
      </c>
      <c r="L360" s="55" t="s">
        <v>1284</v>
      </c>
      <c r="M360" s="56" t="s">
        <v>995</v>
      </c>
      <c r="N360" s="56" t="s">
        <v>440</v>
      </c>
      <c r="O360" s="57" t="s">
        <v>1188</v>
      </c>
      <c r="P360" s="57" t="s">
        <v>1189</v>
      </c>
    </row>
    <row r="361" spans="1:16" ht="26.25" thickBot="1" x14ac:dyDescent="0.25">
      <c r="A361" s="46" t="str">
        <f t="shared" si="30"/>
        <v> arXiv 1510.02111 </v>
      </c>
      <c r="B361" s="12" t="str">
        <f t="shared" si="31"/>
        <v>I</v>
      </c>
      <c r="C361" s="46">
        <f t="shared" si="32"/>
        <v>55139.276530000003</v>
      </c>
      <c r="D361" s="9" t="str">
        <f t="shared" si="33"/>
        <v>vis</v>
      </c>
      <c r="E361" s="54">
        <f>VLOOKUP(C361,Active!C$21:E$968,3,FALSE)</f>
        <v>7766.9994514622131</v>
      </c>
      <c r="F361" s="12" t="s">
        <v>324</v>
      </c>
      <c r="G361" s="9" t="str">
        <f t="shared" si="34"/>
        <v>55139.27653</v>
      </c>
      <c r="H361" s="46">
        <f t="shared" si="35"/>
        <v>7767</v>
      </c>
      <c r="I361" s="55" t="s">
        <v>1442</v>
      </c>
      <c r="J361" s="56" t="s">
        <v>1443</v>
      </c>
      <c r="K361" s="55" t="s">
        <v>1444</v>
      </c>
      <c r="L361" s="55" t="s">
        <v>1284</v>
      </c>
      <c r="M361" s="56" t="s">
        <v>995</v>
      </c>
      <c r="N361" s="56" t="s">
        <v>440</v>
      </c>
      <c r="O361" s="57" t="s">
        <v>1188</v>
      </c>
      <c r="P361" s="57" t="s">
        <v>1189</v>
      </c>
    </row>
    <row r="362" spans="1:16" ht="26.25" thickBot="1" x14ac:dyDescent="0.25">
      <c r="A362" s="46" t="str">
        <f t="shared" si="30"/>
        <v> arXiv 1510.02111 </v>
      </c>
      <c r="B362" s="12" t="str">
        <f t="shared" si="31"/>
        <v>I</v>
      </c>
      <c r="C362" s="46">
        <f t="shared" si="32"/>
        <v>55141.454680000003</v>
      </c>
      <c r="D362" s="9" t="str">
        <f t="shared" si="33"/>
        <v>vis</v>
      </c>
      <c r="E362" s="54">
        <f>VLOOKUP(C362,Active!C$21:E$968,3,FALSE)</f>
        <v>7767.9994494421535</v>
      </c>
      <c r="F362" s="12" t="s">
        <v>324</v>
      </c>
      <c r="G362" s="9" t="str">
        <f t="shared" si="34"/>
        <v>55141.45468</v>
      </c>
      <c r="H362" s="46">
        <f t="shared" si="35"/>
        <v>7768</v>
      </c>
      <c r="I362" s="55" t="s">
        <v>1445</v>
      </c>
      <c r="J362" s="56" t="s">
        <v>1446</v>
      </c>
      <c r="K362" s="55" t="s">
        <v>1447</v>
      </c>
      <c r="L362" s="55" t="s">
        <v>1322</v>
      </c>
      <c r="M362" s="56" t="s">
        <v>995</v>
      </c>
      <c r="N362" s="56" t="s">
        <v>440</v>
      </c>
      <c r="O362" s="57" t="s">
        <v>1188</v>
      </c>
      <c r="P362" s="57" t="s">
        <v>1189</v>
      </c>
    </row>
    <row r="363" spans="1:16" ht="26.25" thickBot="1" x14ac:dyDescent="0.25">
      <c r="A363" s="46" t="str">
        <f t="shared" si="30"/>
        <v> arXiv 1510.02111 </v>
      </c>
      <c r="B363" s="12" t="str">
        <f t="shared" si="31"/>
        <v>I</v>
      </c>
      <c r="C363" s="46">
        <f t="shared" si="32"/>
        <v>55143.632819999999</v>
      </c>
      <c r="D363" s="9" t="str">
        <f t="shared" si="33"/>
        <v>vis</v>
      </c>
      <c r="E363" s="54">
        <f>VLOOKUP(C363,Active!C$21:E$968,3,FALSE)</f>
        <v>7768.9994428310511</v>
      </c>
      <c r="F363" s="12" t="s">
        <v>324</v>
      </c>
      <c r="G363" s="9" t="str">
        <f t="shared" si="34"/>
        <v>55143.63282</v>
      </c>
      <c r="H363" s="46">
        <f t="shared" si="35"/>
        <v>7769</v>
      </c>
      <c r="I363" s="55" t="s">
        <v>1448</v>
      </c>
      <c r="J363" s="56" t="s">
        <v>1449</v>
      </c>
      <c r="K363" s="55" t="s">
        <v>1450</v>
      </c>
      <c r="L363" s="55" t="s">
        <v>1298</v>
      </c>
      <c r="M363" s="56" t="s">
        <v>995</v>
      </c>
      <c r="N363" s="56" t="s">
        <v>440</v>
      </c>
      <c r="O363" s="57" t="s">
        <v>1188</v>
      </c>
      <c r="P363" s="57" t="s">
        <v>1189</v>
      </c>
    </row>
    <row r="364" spans="1:16" ht="26.25" thickBot="1" x14ac:dyDescent="0.25">
      <c r="A364" s="46" t="str">
        <f t="shared" si="30"/>
        <v> arXiv 1510.02111 </v>
      </c>
      <c r="B364" s="12" t="str">
        <f t="shared" si="31"/>
        <v>I</v>
      </c>
      <c r="C364" s="46">
        <f t="shared" si="32"/>
        <v>55145.810989999998</v>
      </c>
      <c r="D364" s="9" t="str">
        <f t="shared" si="33"/>
        <v>vis</v>
      </c>
      <c r="E364" s="54">
        <f>VLOOKUP(C364,Active!C$21:E$968,3,FALSE)</f>
        <v>7769.9994499930772</v>
      </c>
      <c r="F364" s="12" t="s">
        <v>324</v>
      </c>
      <c r="G364" s="9" t="str">
        <f t="shared" si="34"/>
        <v>55145.81099</v>
      </c>
      <c r="H364" s="46">
        <f t="shared" si="35"/>
        <v>7770</v>
      </c>
      <c r="I364" s="55" t="s">
        <v>1451</v>
      </c>
      <c r="J364" s="56" t="s">
        <v>1452</v>
      </c>
      <c r="K364" s="55" t="s">
        <v>1453</v>
      </c>
      <c r="L364" s="55" t="s">
        <v>1322</v>
      </c>
      <c r="M364" s="56" t="s">
        <v>995</v>
      </c>
      <c r="N364" s="56" t="s">
        <v>440</v>
      </c>
      <c r="O364" s="57" t="s">
        <v>1188</v>
      </c>
      <c r="P364" s="57" t="s">
        <v>1189</v>
      </c>
    </row>
    <row r="365" spans="1:16" ht="26.25" thickBot="1" x14ac:dyDescent="0.25">
      <c r="A365" s="46" t="str">
        <f t="shared" si="30"/>
        <v> arXiv 1510.02111 </v>
      </c>
      <c r="B365" s="12" t="str">
        <f t="shared" si="31"/>
        <v>I</v>
      </c>
      <c r="C365" s="46">
        <f t="shared" si="32"/>
        <v>55147.989179999997</v>
      </c>
      <c r="D365" s="9" t="str">
        <f t="shared" si="33"/>
        <v>vis</v>
      </c>
      <c r="E365" s="54">
        <f>VLOOKUP(C365,Active!C$21:E$968,3,FALSE)</f>
        <v>7770.999466337189</v>
      </c>
      <c r="F365" s="12" t="s">
        <v>324</v>
      </c>
      <c r="G365" s="9" t="str">
        <f t="shared" si="34"/>
        <v>55147.98918</v>
      </c>
      <c r="H365" s="46">
        <f t="shared" si="35"/>
        <v>7771</v>
      </c>
      <c r="I365" s="55" t="s">
        <v>1454</v>
      </c>
      <c r="J365" s="56" t="s">
        <v>1455</v>
      </c>
      <c r="K365" s="55" t="s">
        <v>1456</v>
      </c>
      <c r="L365" s="55" t="s">
        <v>1212</v>
      </c>
      <c r="M365" s="56" t="s">
        <v>995</v>
      </c>
      <c r="N365" s="56" t="s">
        <v>440</v>
      </c>
      <c r="O365" s="57" t="s">
        <v>1188</v>
      </c>
      <c r="P365" s="57" t="s">
        <v>1189</v>
      </c>
    </row>
    <row r="366" spans="1:16" ht="26.25" thickBot="1" x14ac:dyDescent="0.25">
      <c r="A366" s="46" t="str">
        <f t="shared" si="30"/>
        <v> arXiv 1510.02111 </v>
      </c>
      <c r="B366" s="12" t="str">
        <f t="shared" si="31"/>
        <v>I</v>
      </c>
      <c r="C366" s="46">
        <f t="shared" si="32"/>
        <v>55150.167309999997</v>
      </c>
      <c r="D366" s="9" t="str">
        <f t="shared" si="33"/>
        <v>vis</v>
      </c>
      <c r="E366" s="54">
        <f>VLOOKUP(C366,Active!C$21:E$968,3,FALSE)</f>
        <v>7771.9994551350446</v>
      </c>
      <c r="F366" s="12" t="s">
        <v>324</v>
      </c>
      <c r="G366" s="9" t="str">
        <f t="shared" si="34"/>
        <v>55150.16731</v>
      </c>
      <c r="H366" s="46">
        <f t="shared" si="35"/>
        <v>7772</v>
      </c>
      <c r="I366" s="55" t="s">
        <v>1457</v>
      </c>
      <c r="J366" s="56" t="s">
        <v>1458</v>
      </c>
      <c r="K366" s="55" t="s">
        <v>1459</v>
      </c>
      <c r="L366" s="55" t="s">
        <v>1284</v>
      </c>
      <c r="M366" s="56" t="s">
        <v>995</v>
      </c>
      <c r="N366" s="56" t="s">
        <v>440</v>
      </c>
      <c r="O366" s="57" t="s">
        <v>1188</v>
      </c>
      <c r="P366" s="57" t="s">
        <v>1189</v>
      </c>
    </row>
    <row r="367" spans="1:16" ht="26.25" thickBot="1" x14ac:dyDescent="0.25">
      <c r="A367" s="46" t="str">
        <f t="shared" si="30"/>
        <v> arXiv 1510.02111 </v>
      </c>
      <c r="B367" s="12" t="str">
        <f t="shared" si="31"/>
        <v>I</v>
      </c>
      <c r="C367" s="46">
        <f t="shared" si="32"/>
        <v>55152.345480000004</v>
      </c>
      <c r="D367" s="9" t="str">
        <f t="shared" si="33"/>
        <v>vis</v>
      </c>
      <c r="E367" s="54">
        <f>VLOOKUP(C367,Active!C$21:E$968,3,FALSE)</f>
        <v>7772.9994622970744</v>
      </c>
      <c r="F367" s="12" t="s">
        <v>324</v>
      </c>
      <c r="G367" s="9" t="str">
        <f t="shared" si="34"/>
        <v>55152.34548</v>
      </c>
      <c r="H367" s="46">
        <f t="shared" si="35"/>
        <v>7773</v>
      </c>
      <c r="I367" s="55" t="s">
        <v>1460</v>
      </c>
      <c r="J367" s="56" t="s">
        <v>1461</v>
      </c>
      <c r="K367" s="55" t="s">
        <v>1462</v>
      </c>
      <c r="L367" s="55" t="s">
        <v>1204</v>
      </c>
      <c r="M367" s="56" t="s">
        <v>995</v>
      </c>
      <c r="N367" s="56" t="s">
        <v>440</v>
      </c>
      <c r="O367" s="57" t="s">
        <v>1188</v>
      </c>
      <c r="P367" s="57" t="s">
        <v>1189</v>
      </c>
    </row>
    <row r="368" spans="1:16" ht="26.25" thickBot="1" x14ac:dyDescent="0.25">
      <c r="A368" s="46" t="str">
        <f t="shared" si="30"/>
        <v> arXiv 1510.02111 </v>
      </c>
      <c r="B368" s="12" t="str">
        <f t="shared" si="31"/>
        <v>I</v>
      </c>
      <c r="C368" s="46">
        <f t="shared" si="32"/>
        <v>55156.70175</v>
      </c>
      <c r="D368" s="9" t="str">
        <f t="shared" si="33"/>
        <v>vis</v>
      </c>
      <c r="E368" s="54">
        <f>VLOOKUP(C368,Active!C$21:E$968,3,FALSE)</f>
        <v>7774.9994444838267</v>
      </c>
      <c r="F368" s="12" t="s">
        <v>324</v>
      </c>
      <c r="G368" s="9" t="str">
        <f t="shared" si="34"/>
        <v>55156.70175</v>
      </c>
      <c r="H368" s="46">
        <f t="shared" si="35"/>
        <v>7775</v>
      </c>
      <c r="I368" s="55" t="s">
        <v>1463</v>
      </c>
      <c r="J368" s="56" t="s">
        <v>1464</v>
      </c>
      <c r="K368" s="55" t="s">
        <v>1465</v>
      </c>
      <c r="L368" s="55" t="s">
        <v>1298</v>
      </c>
      <c r="M368" s="56" t="s">
        <v>995</v>
      </c>
      <c r="N368" s="56" t="s">
        <v>440</v>
      </c>
      <c r="O368" s="57" t="s">
        <v>1188</v>
      </c>
      <c r="P368" s="57" t="s">
        <v>1189</v>
      </c>
    </row>
    <row r="369" spans="1:16" ht="26.25" thickBot="1" x14ac:dyDescent="0.25">
      <c r="A369" s="46" t="str">
        <f t="shared" si="30"/>
        <v> arXiv 1510.02111 </v>
      </c>
      <c r="B369" s="12" t="str">
        <f t="shared" si="31"/>
        <v>I</v>
      </c>
      <c r="C369" s="46">
        <f t="shared" si="32"/>
        <v>55158.8799</v>
      </c>
      <c r="D369" s="9" t="str">
        <f t="shared" si="33"/>
        <v>vis</v>
      </c>
      <c r="E369" s="54">
        <f>VLOOKUP(C369,Active!C$21:E$968,3,FALSE)</f>
        <v>7775.999442463768</v>
      </c>
      <c r="F369" s="12" t="s">
        <v>324</v>
      </c>
      <c r="G369" s="9" t="str">
        <f t="shared" si="34"/>
        <v>55158.87990</v>
      </c>
      <c r="H369" s="46">
        <f t="shared" si="35"/>
        <v>7776</v>
      </c>
      <c r="I369" s="55" t="s">
        <v>1466</v>
      </c>
      <c r="J369" s="56" t="s">
        <v>1467</v>
      </c>
      <c r="K369" s="55" t="s">
        <v>1468</v>
      </c>
      <c r="L369" s="55" t="s">
        <v>1298</v>
      </c>
      <c r="M369" s="56" t="s">
        <v>995</v>
      </c>
      <c r="N369" s="56" t="s">
        <v>440</v>
      </c>
      <c r="O369" s="57" t="s">
        <v>1188</v>
      </c>
      <c r="P369" s="57" t="s">
        <v>1189</v>
      </c>
    </row>
    <row r="370" spans="1:16" ht="26.25" thickBot="1" x14ac:dyDescent="0.25">
      <c r="A370" s="46" t="str">
        <f t="shared" si="30"/>
        <v> arXiv 1510.02111 </v>
      </c>
      <c r="B370" s="12" t="str">
        <f t="shared" si="31"/>
        <v>I</v>
      </c>
      <c r="C370" s="46">
        <f t="shared" si="32"/>
        <v>55161.058089999999</v>
      </c>
      <c r="D370" s="9" t="str">
        <f t="shared" si="33"/>
        <v>vis</v>
      </c>
      <c r="E370" s="54">
        <f>VLOOKUP(C370,Active!C$21:E$968,3,FALSE)</f>
        <v>7776.9994588078789</v>
      </c>
      <c r="F370" s="12" t="s">
        <v>324</v>
      </c>
      <c r="G370" s="9" t="str">
        <f t="shared" si="34"/>
        <v>55161.05809</v>
      </c>
      <c r="H370" s="46">
        <f t="shared" si="35"/>
        <v>7777</v>
      </c>
      <c r="I370" s="55" t="s">
        <v>1469</v>
      </c>
      <c r="J370" s="56" t="s">
        <v>1470</v>
      </c>
      <c r="K370" s="55" t="s">
        <v>1471</v>
      </c>
      <c r="L370" s="55" t="s">
        <v>1200</v>
      </c>
      <c r="M370" s="56" t="s">
        <v>995</v>
      </c>
      <c r="N370" s="56" t="s">
        <v>440</v>
      </c>
      <c r="O370" s="57" t="s">
        <v>1188</v>
      </c>
      <c r="P370" s="57" t="s">
        <v>1189</v>
      </c>
    </row>
    <row r="371" spans="1:16" ht="26.25" thickBot="1" x14ac:dyDescent="0.25">
      <c r="A371" s="46" t="str">
        <f t="shared" si="30"/>
        <v> arXiv 1510.02111 </v>
      </c>
      <c r="B371" s="12" t="str">
        <f t="shared" si="31"/>
        <v>I</v>
      </c>
      <c r="C371" s="46">
        <f t="shared" si="32"/>
        <v>55163.236320000004</v>
      </c>
      <c r="D371" s="9" t="str">
        <f t="shared" si="33"/>
        <v>vis</v>
      </c>
      <c r="E371" s="54">
        <f>VLOOKUP(C371,Active!C$21:E$968,3,FALSE)</f>
        <v>7777.9994935161649</v>
      </c>
      <c r="F371" s="12" t="s">
        <v>324</v>
      </c>
      <c r="G371" s="9" t="str">
        <f t="shared" si="34"/>
        <v>55163.23632</v>
      </c>
      <c r="H371" s="46">
        <f t="shared" si="35"/>
        <v>7778</v>
      </c>
      <c r="I371" s="55" t="s">
        <v>1472</v>
      </c>
      <c r="J371" s="56" t="s">
        <v>1473</v>
      </c>
      <c r="K371" s="55" t="s">
        <v>1474</v>
      </c>
      <c r="L371" s="55" t="s">
        <v>1245</v>
      </c>
      <c r="M371" s="56" t="s">
        <v>995</v>
      </c>
      <c r="N371" s="56" t="s">
        <v>440</v>
      </c>
      <c r="O371" s="57" t="s">
        <v>1188</v>
      </c>
      <c r="P371" s="57" t="s">
        <v>1189</v>
      </c>
    </row>
    <row r="372" spans="1:16" ht="26.25" thickBot="1" x14ac:dyDescent="0.25">
      <c r="A372" s="46" t="str">
        <f t="shared" si="30"/>
        <v> arXiv 1510.02111 </v>
      </c>
      <c r="B372" s="12" t="str">
        <f t="shared" si="31"/>
        <v>I</v>
      </c>
      <c r="C372" s="46">
        <f t="shared" si="32"/>
        <v>55165.414479999999</v>
      </c>
      <c r="D372" s="9" t="str">
        <f t="shared" si="33"/>
        <v>vis</v>
      </c>
      <c r="E372" s="54">
        <f>VLOOKUP(C372,Active!C$21:E$968,3,FALSE)</f>
        <v>7778.9994960871472</v>
      </c>
      <c r="F372" s="12" t="s">
        <v>324</v>
      </c>
      <c r="G372" s="9" t="str">
        <f t="shared" si="34"/>
        <v>55165.41448</v>
      </c>
      <c r="H372" s="46">
        <f t="shared" si="35"/>
        <v>7779</v>
      </c>
      <c r="I372" s="55" t="s">
        <v>1475</v>
      </c>
      <c r="J372" s="56" t="s">
        <v>1476</v>
      </c>
      <c r="K372" s="55" t="s">
        <v>1477</v>
      </c>
      <c r="L372" s="55" t="s">
        <v>1245</v>
      </c>
      <c r="M372" s="56" t="s">
        <v>995</v>
      </c>
      <c r="N372" s="56" t="s">
        <v>440</v>
      </c>
      <c r="O372" s="57" t="s">
        <v>1188</v>
      </c>
      <c r="P372" s="57" t="s">
        <v>1189</v>
      </c>
    </row>
    <row r="373" spans="1:16" ht="26.25" thickBot="1" x14ac:dyDescent="0.25">
      <c r="A373" s="46" t="str">
        <f t="shared" si="30"/>
        <v> arXiv 1510.02111 </v>
      </c>
      <c r="B373" s="12" t="str">
        <f t="shared" si="31"/>
        <v>I</v>
      </c>
      <c r="C373" s="46">
        <f t="shared" si="32"/>
        <v>55167.592629999999</v>
      </c>
      <c r="D373" s="9" t="str">
        <f t="shared" si="33"/>
        <v>vis</v>
      </c>
      <c r="E373" s="54">
        <f>VLOOKUP(C373,Active!C$21:E$968,3,FALSE)</f>
        <v>7779.9994940670877</v>
      </c>
      <c r="F373" s="12" t="s">
        <v>324</v>
      </c>
      <c r="G373" s="9" t="str">
        <f t="shared" si="34"/>
        <v>55167.59263</v>
      </c>
      <c r="H373" s="46">
        <f t="shared" si="35"/>
        <v>7780</v>
      </c>
      <c r="I373" s="55" t="s">
        <v>1478</v>
      </c>
      <c r="J373" s="56" t="s">
        <v>1479</v>
      </c>
      <c r="K373" s="55" t="s">
        <v>1480</v>
      </c>
      <c r="L373" s="55" t="s">
        <v>1245</v>
      </c>
      <c r="M373" s="56" t="s">
        <v>995</v>
      </c>
      <c r="N373" s="56" t="s">
        <v>440</v>
      </c>
      <c r="O373" s="57" t="s">
        <v>1188</v>
      </c>
      <c r="P373" s="57" t="s">
        <v>1189</v>
      </c>
    </row>
    <row r="374" spans="1:16" ht="26.25" thickBot="1" x14ac:dyDescent="0.25">
      <c r="A374" s="46" t="str">
        <f t="shared" si="30"/>
        <v> arXiv 1510.02111 </v>
      </c>
      <c r="B374" s="12" t="str">
        <f t="shared" si="31"/>
        <v>I</v>
      </c>
      <c r="C374" s="46">
        <f t="shared" si="32"/>
        <v>55169.770940000002</v>
      </c>
      <c r="D374" s="9" t="str">
        <f t="shared" si="33"/>
        <v>vis</v>
      </c>
      <c r="E374" s="54">
        <f>VLOOKUP(C374,Active!C$21:E$968,3,FALSE)</f>
        <v>7780.9995655037146</v>
      </c>
      <c r="F374" s="12" t="s">
        <v>324</v>
      </c>
      <c r="G374" s="9" t="str">
        <f t="shared" si="34"/>
        <v>55169.77094</v>
      </c>
      <c r="H374" s="46">
        <f t="shared" si="35"/>
        <v>7781</v>
      </c>
      <c r="I374" s="55" t="s">
        <v>1481</v>
      </c>
      <c r="J374" s="56" t="s">
        <v>1482</v>
      </c>
      <c r="K374" s="55" t="s">
        <v>1483</v>
      </c>
      <c r="L374" s="55" t="s">
        <v>1484</v>
      </c>
      <c r="M374" s="56" t="s">
        <v>995</v>
      </c>
      <c r="N374" s="56" t="s">
        <v>440</v>
      </c>
      <c r="O374" s="57" t="s">
        <v>1188</v>
      </c>
      <c r="P374" s="57" t="s">
        <v>1189</v>
      </c>
    </row>
    <row r="375" spans="1:16" ht="26.25" thickBot="1" x14ac:dyDescent="0.25">
      <c r="A375" s="46" t="str">
        <f t="shared" si="30"/>
        <v> arXiv 1510.02111 </v>
      </c>
      <c r="B375" s="12" t="str">
        <f t="shared" si="31"/>
        <v>I</v>
      </c>
      <c r="C375" s="46">
        <f t="shared" si="32"/>
        <v>55171.948880000004</v>
      </c>
      <c r="D375" s="9" t="str">
        <f t="shared" si="33"/>
        <v>vis</v>
      </c>
      <c r="E375" s="54">
        <f>VLOOKUP(C375,Active!C$21:E$968,3,FALSE)</f>
        <v>7781.9994670717588</v>
      </c>
      <c r="F375" s="12" t="s">
        <v>324</v>
      </c>
      <c r="G375" s="9" t="str">
        <f t="shared" si="34"/>
        <v>55171.94888</v>
      </c>
      <c r="H375" s="46">
        <f t="shared" si="35"/>
        <v>7782</v>
      </c>
      <c r="I375" s="55" t="s">
        <v>1485</v>
      </c>
      <c r="J375" s="56" t="s">
        <v>1486</v>
      </c>
      <c r="K375" s="55" t="s">
        <v>1487</v>
      </c>
      <c r="L375" s="55" t="s">
        <v>1212</v>
      </c>
      <c r="M375" s="56" t="s">
        <v>995</v>
      </c>
      <c r="N375" s="56" t="s">
        <v>440</v>
      </c>
      <c r="O375" s="57" t="s">
        <v>1188</v>
      </c>
      <c r="P375" s="57" t="s">
        <v>1189</v>
      </c>
    </row>
    <row r="376" spans="1:16" ht="26.25" thickBot="1" x14ac:dyDescent="0.25">
      <c r="A376" s="46" t="str">
        <f t="shared" si="30"/>
        <v> arXiv 1510.02111 </v>
      </c>
      <c r="B376" s="12" t="str">
        <f t="shared" si="31"/>
        <v>I</v>
      </c>
      <c r="C376" s="46">
        <f t="shared" si="32"/>
        <v>55174.127050000003</v>
      </c>
      <c r="D376" s="9" t="str">
        <f t="shared" si="33"/>
        <v>vis</v>
      </c>
      <c r="E376" s="54">
        <f>VLOOKUP(C376,Active!C$21:E$968,3,FALSE)</f>
        <v>7782.9994742337849</v>
      </c>
      <c r="F376" s="12" t="s">
        <v>324</v>
      </c>
      <c r="G376" s="9" t="str">
        <f t="shared" si="34"/>
        <v>55174.12705</v>
      </c>
      <c r="H376" s="46">
        <f t="shared" si="35"/>
        <v>7783</v>
      </c>
      <c r="I376" s="55" t="s">
        <v>1488</v>
      </c>
      <c r="J376" s="56" t="s">
        <v>1489</v>
      </c>
      <c r="K376" s="55" t="s">
        <v>1490</v>
      </c>
      <c r="L376" s="55" t="s">
        <v>1208</v>
      </c>
      <c r="M376" s="56" t="s">
        <v>995</v>
      </c>
      <c r="N376" s="56" t="s">
        <v>440</v>
      </c>
      <c r="O376" s="57" t="s">
        <v>1188</v>
      </c>
      <c r="P376" s="57" t="s">
        <v>1189</v>
      </c>
    </row>
    <row r="377" spans="1:16" ht="26.25" thickBot="1" x14ac:dyDescent="0.25">
      <c r="A377" s="46" t="str">
        <f t="shared" si="30"/>
        <v> arXiv 1510.02111 </v>
      </c>
      <c r="B377" s="12" t="str">
        <f t="shared" si="31"/>
        <v>I</v>
      </c>
      <c r="C377" s="46">
        <f t="shared" si="32"/>
        <v>55176.305229999998</v>
      </c>
      <c r="D377" s="9" t="str">
        <f t="shared" si="33"/>
        <v>vis</v>
      </c>
      <c r="E377" s="54">
        <f>VLOOKUP(C377,Active!C$21:E$968,3,FALSE)</f>
        <v>7783.9994859868521</v>
      </c>
      <c r="F377" s="12" t="s">
        <v>324</v>
      </c>
      <c r="G377" s="9" t="str">
        <f t="shared" si="34"/>
        <v>55176.30523</v>
      </c>
      <c r="H377" s="46">
        <f t="shared" si="35"/>
        <v>7784</v>
      </c>
      <c r="I377" s="55" t="s">
        <v>1491</v>
      </c>
      <c r="J377" s="56" t="s">
        <v>1492</v>
      </c>
      <c r="K377" s="55" t="s">
        <v>1493</v>
      </c>
      <c r="L377" s="55" t="s">
        <v>1234</v>
      </c>
      <c r="M377" s="56" t="s">
        <v>995</v>
      </c>
      <c r="N377" s="56" t="s">
        <v>440</v>
      </c>
      <c r="O377" s="57" t="s">
        <v>1188</v>
      </c>
      <c r="P377" s="57" t="s">
        <v>1189</v>
      </c>
    </row>
    <row r="378" spans="1:16" ht="26.25" thickBot="1" x14ac:dyDescent="0.25">
      <c r="A378" s="46" t="str">
        <f t="shared" si="30"/>
        <v> arXiv 1510.02111 </v>
      </c>
      <c r="B378" s="12" t="str">
        <f t="shared" si="31"/>
        <v>I</v>
      </c>
      <c r="C378" s="46">
        <f t="shared" si="32"/>
        <v>55178.483399999997</v>
      </c>
      <c r="D378" s="9" t="str">
        <f t="shared" si="33"/>
        <v>vis</v>
      </c>
      <c r="E378" s="54">
        <f>VLOOKUP(C378,Active!C$21:E$968,3,FALSE)</f>
        <v>7784.9994931488791</v>
      </c>
      <c r="F378" s="12" t="s">
        <v>324</v>
      </c>
      <c r="G378" s="9" t="str">
        <f t="shared" si="34"/>
        <v>55178.48340</v>
      </c>
      <c r="H378" s="46">
        <f t="shared" si="35"/>
        <v>7785</v>
      </c>
      <c r="I378" s="55" t="s">
        <v>1494</v>
      </c>
      <c r="J378" s="56" t="s">
        <v>1495</v>
      </c>
      <c r="K378" s="55" t="s">
        <v>1496</v>
      </c>
      <c r="L378" s="55" t="s">
        <v>1245</v>
      </c>
      <c r="M378" s="56" t="s">
        <v>995</v>
      </c>
      <c r="N378" s="56" t="s">
        <v>440</v>
      </c>
      <c r="O378" s="57" t="s">
        <v>1188</v>
      </c>
      <c r="P378" s="57" t="s">
        <v>1189</v>
      </c>
    </row>
    <row r="379" spans="1:16" ht="26.25" thickBot="1" x14ac:dyDescent="0.25">
      <c r="A379" s="46" t="str">
        <f t="shared" si="30"/>
        <v> arXiv 1510.02111 </v>
      </c>
      <c r="B379" s="12" t="str">
        <f t="shared" si="31"/>
        <v>I</v>
      </c>
      <c r="C379" s="46">
        <f t="shared" si="32"/>
        <v>55180.661639999998</v>
      </c>
      <c r="D379" s="9" t="str">
        <f t="shared" si="33"/>
        <v>vis</v>
      </c>
      <c r="E379" s="54">
        <f>VLOOKUP(C379,Active!C$21:E$968,3,FALSE)</f>
        <v>7785.9995324482052</v>
      </c>
      <c r="F379" s="12" t="s">
        <v>324</v>
      </c>
      <c r="G379" s="9" t="str">
        <f t="shared" si="34"/>
        <v>55180.66164</v>
      </c>
      <c r="H379" s="46">
        <f t="shared" si="35"/>
        <v>7786</v>
      </c>
      <c r="I379" s="55" t="s">
        <v>1497</v>
      </c>
      <c r="J379" s="56" t="s">
        <v>1498</v>
      </c>
      <c r="K379" s="55" t="s">
        <v>1499</v>
      </c>
      <c r="L379" s="55" t="s">
        <v>1500</v>
      </c>
      <c r="M379" s="56" t="s">
        <v>995</v>
      </c>
      <c r="N379" s="56" t="s">
        <v>440</v>
      </c>
      <c r="O379" s="57" t="s">
        <v>1188</v>
      </c>
      <c r="P379" s="57" t="s">
        <v>1189</v>
      </c>
    </row>
    <row r="380" spans="1:16" ht="26.25" thickBot="1" x14ac:dyDescent="0.25">
      <c r="A380" s="46" t="str">
        <f t="shared" si="30"/>
        <v> arXiv 1510.02111 </v>
      </c>
      <c r="B380" s="12" t="str">
        <f t="shared" si="31"/>
        <v>I</v>
      </c>
      <c r="C380" s="46">
        <f t="shared" si="32"/>
        <v>55187.19601</v>
      </c>
      <c r="D380" s="9" t="str">
        <f t="shared" si="33"/>
        <v>vis</v>
      </c>
      <c r="E380" s="54">
        <f>VLOOKUP(C380,Active!C$21:E$968,3,FALSE)</f>
        <v>7788.9994896596872</v>
      </c>
      <c r="F380" s="12" t="s">
        <v>324</v>
      </c>
      <c r="G380" s="9" t="str">
        <f t="shared" si="34"/>
        <v>55187.19601</v>
      </c>
      <c r="H380" s="46">
        <f t="shared" si="35"/>
        <v>7789</v>
      </c>
      <c r="I380" s="55" t="s">
        <v>1501</v>
      </c>
      <c r="J380" s="56" t="s">
        <v>1502</v>
      </c>
      <c r="K380" s="55" t="s">
        <v>1503</v>
      </c>
      <c r="L380" s="55" t="s">
        <v>1265</v>
      </c>
      <c r="M380" s="56" t="s">
        <v>995</v>
      </c>
      <c r="N380" s="56" t="s">
        <v>440</v>
      </c>
      <c r="O380" s="57" t="s">
        <v>1188</v>
      </c>
      <c r="P380" s="57" t="s">
        <v>1189</v>
      </c>
    </row>
    <row r="381" spans="1:16" ht="26.25" thickBot="1" x14ac:dyDescent="0.25">
      <c r="A381" s="46" t="str">
        <f t="shared" si="30"/>
        <v> arXiv 1510.02111 </v>
      </c>
      <c r="B381" s="12" t="str">
        <f t="shared" si="31"/>
        <v>I</v>
      </c>
      <c r="C381" s="46">
        <f t="shared" si="32"/>
        <v>55189.374219999998</v>
      </c>
      <c r="D381" s="9" t="str">
        <f t="shared" si="33"/>
        <v>vis</v>
      </c>
      <c r="E381" s="54">
        <f>VLOOKUP(C381,Active!C$21:E$968,3,FALSE)</f>
        <v>7789.9995151858839</v>
      </c>
      <c r="F381" s="12" t="s">
        <v>324</v>
      </c>
      <c r="G381" s="9" t="str">
        <f t="shared" si="34"/>
        <v>55189.37422</v>
      </c>
      <c r="H381" s="46">
        <f t="shared" si="35"/>
        <v>7790</v>
      </c>
      <c r="I381" s="55" t="s">
        <v>1504</v>
      </c>
      <c r="J381" s="56" t="s">
        <v>1505</v>
      </c>
      <c r="K381" s="55" t="s">
        <v>1506</v>
      </c>
      <c r="L381" s="55" t="s">
        <v>1357</v>
      </c>
      <c r="M381" s="56" t="s">
        <v>995</v>
      </c>
      <c r="N381" s="56" t="s">
        <v>440</v>
      </c>
      <c r="O381" s="57" t="s">
        <v>1188</v>
      </c>
      <c r="P381" s="57" t="s">
        <v>1189</v>
      </c>
    </row>
    <row r="382" spans="1:16" ht="26.25" thickBot="1" x14ac:dyDescent="0.25">
      <c r="A382" s="46" t="str">
        <f t="shared" si="30"/>
        <v> arXiv 1510.02111 </v>
      </c>
      <c r="B382" s="12" t="str">
        <f t="shared" si="31"/>
        <v>I</v>
      </c>
      <c r="C382" s="46">
        <f t="shared" si="32"/>
        <v>55191.552380000001</v>
      </c>
      <c r="D382" s="9" t="str">
        <f t="shared" si="33"/>
        <v>vis</v>
      </c>
      <c r="E382" s="54">
        <f>VLOOKUP(C382,Active!C$21:E$968,3,FALSE)</f>
        <v>7790.9995177568699</v>
      </c>
      <c r="F382" s="12" t="s">
        <v>324</v>
      </c>
      <c r="G382" s="9" t="str">
        <f t="shared" si="34"/>
        <v>55191.55238</v>
      </c>
      <c r="H382" s="46">
        <f t="shared" si="35"/>
        <v>7791</v>
      </c>
      <c r="I382" s="55" t="s">
        <v>1507</v>
      </c>
      <c r="J382" s="56" t="s">
        <v>1508</v>
      </c>
      <c r="K382" s="55" t="s">
        <v>1509</v>
      </c>
      <c r="L382" s="55" t="s">
        <v>1361</v>
      </c>
      <c r="M382" s="56" t="s">
        <v>995</v>
      </c>
      <c r="N382" s="56" t="s">
        <v>440</v>
      </c>
      <c r="O382" s="57" t="s">
        <v>1188</v>
      </c>
      <c r="P382" s="57" t="s">
        <v>1189</v>
      </c>
    </row>
    <row r="383" spans="1:16" ht="26.25" thickBot="1" x14ac:dyDescent="0.25">
      <c r="A383" s="46" t="str">
        <f t="shared" si="30"/>
        <v> arXiv 1510.02111 </v>
      </c>
      <c r="B383" s="12" t="str">
        <f t="shared" si="31"/>
        <v>I</v>
      </c>
      <c r="C383" s="46">
        <f t="shared" si="32"/>
        <v>55193.730470000002</v>
      </c>
      <c r="D383" s="9" t="str">
        <f t="shared" si="33"/>
        <v>vis</v>
      </c>
      <c r="E383" s="54">
        <f>VLOOKUP(C383,Active!C$21:E$968,3,FALSE)</f>
        <v>7791.999488190555</v>
      </c>
      <c r="F383" s="12" t="s">
        <v>324</v>
      </c>
      <c r="G383" s="9" t="str">
        <f t="shared" si="34"/>
        <v>55193.73047</v>
      </c>
      <c r="H383" s="46">
        <f t="shared" si="35"/>
        <v>7792</v>
      </c>
      <c r="I383" s="55" t="s">
        <v>1510</v>
      </c>
      <c r="J383" s="56" t="s">
        <v>1511</v>
      </c>
      <c r="K383" s="55" t="s">
        <v>1512</v>
      </c>
      <c r="L383" s="55" t="s">
        <v>1265</v>
      </c>
      <c r="M383" s="56" t="s">
        <v>995</v>
      </c>
      <c r="N383" s="56" t="s">
        <v>440</v>
      </c>
      <c r="O383" s="57" t="s">
        <v>1188</v>
      </c>
      <c r="P383" s="57" t="s">
        <v>1189</v>
      </c>
    </row>
    <row r="384" spans="1:16" ht="26.25" thickBot="1" x14ac:dyDescent="0.25">
      <c r="A384" s="46" t="str">
        <f t="shared" si="30"/>
        <v> arXiv 1510.02111 </v>
      </c>
      <c r="B384" s="12" t="str">
        <f t="shared" si="31"/>
        <v>I</v>
      </c>
      <c r="C384" s="46">
        <f t="shared" si="32"/>
        <v>55195.90868</v>
      </c>
      <c r="D384" s="9" t="str">
        <f t="shared" si="33"/>
        <v>vis</v>
      </c>
      <c r="E384" s="54">
        <f>VLOOKUP(C384,Active!C$21:E$968,3,FALSE)</f>
        <v>7792.9995137167516</v>
      </c>
      <c r="F384" s="12" t="s">
        <v>324</v>
      </c>
      <c r="G384" s="9" t="str">
        <f t="shared" si="34"/>
        <v>55195.90868</v>
      </c>
      <c r="H384" s="46">
        <f t="shared" si="35"/>
        <v>7793</v>
      </c>
      <c r="I384" s="55" t="s">
        <v>1513</v>
      </c>
      <c r="J384" s="56" t="s">
        <v>1514</v>
      </c>
      <c r="K384" s="55" t="s">
        <v>1515</v>
      </c>
      <c r="L384" s="55" t="s">
        <v>1357</v>
      </c>
      <c r="M384" s="56" t="s">
        <v>995</v>
      </c>
      <c r="N384" s="56" t="s">
        <v>440</v>
      </c>
      <c r="O384" s="57" t="s">
        <v>1188</v>
      </c>
      <c r="P384" s="57" t="s">
        <v>1189</v>
      </c>
    </row>
    <row r="385" spans="1:16" ht="26.25" thickBot="1" x14ac:dyDescent="0.25">
      <c r="A385" s="46" t="str">
        <f t="shared" si="30"/>
        <v> arXiv 1510.02111 </v>
      </c>
      <c r="B385" s="12" t="str">
        <f t="shared" si="31"/>
        <v>I</v>
      </c>
      <c r="C385" s="46">
        <f t="shared" si="32"/>
        <v>55198.086869999999</v>
      </c>
      <c r="D385" s="9" t="str">
        <f t="shared" si="33"/>
        <v>vis</v>
      </c>
      <c r="E385" s="54">
        <f>VLOOKUP(C385,Active!C$21:E$968,3,FALSE)</f>
        <v>7793.9995300608634</v>
      </c>
      <c r="F385" s="12" t="s">
        <v>324</v>
      </c>
      <c r="G385" s="9" t="str">
        <f t="shared" si="34"/>
        <v>55198.08687</v>
      </c>
      <c r="H385" s="46">
        <f t="shared" si="35"/>
        <v>7794</v>
      </c>
      <c r="I385" s="55" t="s">
        <v>1516</v>
      </c>
      <c r="J385" s="56" t="s">
        <v>1517</v>
      </c>
      <c r="K385" s="55" t="s">
        <v>1518</v>
      </c>
      <c r="L385" s="55" t="s">
        <v>1500</v>
      </c>
      <c r="M385" s="56" t="s">
        <v>995</v>
      </c>
      <c r="N385" s="56" t="s">
        <v>440</v>
      </c>
      <c r="O385" s="57" t="s">
        <v>1188</v>
      </c>
      <c r="P385" s="57" t="s">
        <v>1189</v>
      </c>
    </row>
    <row r="386" spans="1:16" ht="26.25" thickBot="1" x14ac:dyDescent="0.25">
      <c r="A386" s="46" t="str">
        <f t="shared" si="30"/>
        <v> arXiv 1510.02111 </v>
      </c>
      <c r="B386" s="12" t="str">
        <f t="shared" si="31"/>
        <v>I</v>
      </c>
      <c r="C386" s="46">
        <f t="shared" si="32"/>
        <v>55200.265019999999</v>
      </c>
      <c r="D386" s="9" t="str">
        <f t="shared" si="33"/>
        <v>vis</v>
      </c>
      <c r="E386" s="54">
        <f>VLOOKUP(C386,Active!C$21:E$968,3,FALSE)</f>
        <v>7794.9995280408048</v>
      </c>
      <c r="F386" s="12" t="s">
        <v>324</v>
      </c>
      <c r="G386" s="9" t="str">
        <f t="shared" si="34"/>
        <v>55200.26502</v>
      </c>
      <c r="H386" s="46">
        <f t="shared" si="35"/>
        <v>7795</v>
      </c>
      <c r="I386" s="55" t="s">
        <v>1519</v>
      </c>
      <c r="J386" s="56" t="s">
        <v>1520</v>
      </c>
      <c r="K386" s="55" t="s">
        <v>1521</v>
      </c>
      <c r="L386" s="55" t="s">
        <v>1522</v>
      </c>
      <c r="M386" s="56" t="s">
        <v>995</v>
      </c>
      <c r="N386" s="56" t="s">
        <v>440</v>
      </c>
      <c r="O386" s="57" t="s">
        <v>1188</v>
      </c>
      <c r="P386" s="57" t="s">
        <v>1189</v>
      </c>
    </row>
    <row r="387" spans="1:16" ht="26.25" thickBot="1" x14ac:dyDescent="0.25">
      <c r="A387" s="46" t="str">
        <f t="shared" si="30"/>
        <v> arXiv 1510.02111 </v>
      </c>
      <c r="B387" s="12" t="str">
        <f t="shared" si="31"/>
        <v>I</v>
      </c>
      <c r="C387" s="46">
        <f t="shared" si="32"/>
        <v>55202.443169999999</v>
      </c>
      <c r="D387" s="9" t="str">
        <f t="shared" si="33"/>
        <v>vis</v>
      </c>
      <c r="E387" s="54">
        <f>VLOOKUP(C387,Active!C$21:E$968,3,FALSE)</f>
        <v>7795.9995260207452</v>
      </c>
      <c r="F387" s="12" t="s">
        <v>324</v>
      </c>
      <c r="G387" s="9" t="str">
        <f t="shared" si="34"/>
        <v>55202.44317</v>
      </c>
      <c r="H387" s="46">
        <f t="shared" si="35"/>
        <v>7796</v>
      </c>
      <c r="I387" s="55" t="s">
        <v>1523</v>
      </c>
      <c r="J387" s="56" t="s">
        <v>1524</v>
      </c>
      <c r="K387" s="55" t="s">
        <v>1525</v>
      </c>
      <c r="L387" s="55" t="s">
        <v>1522</v>
      </c>
      <c r="M387" s="56" t="s">
        <v>995</v>
      </c>
      <c r="N387" s="56" t="s">
        <v>440</v>
      </c>
      <c r="O387" s="57" t="s">
        <v>1188</v>
      </c>
      <c r="P387" s="57" t="s">
        <v>1189</v>
      </c>
    </row>
    <row r="388" spans="1:16" ht="26.25" thickBot="1" x14ac:dyDescent="0.25">
      <c r="A388" s="46" t="str">
        <f t="shared" si="30"/>
        <v> arXiv 1510.02111 </v>
      </c>
      <c r="B388" s="12" t="str">
        <f t="shared" si="31"/>
        <v>I</v>
      </c>
      <c r="C388" s="46">
        <f t="shared" si="32"/>
        <v>55204.621330000002</v>
      </c>
      <c r="D388" s="9" t="str">
        <f t="shared" si="33"/>
        <v>vis</v>
      </c>
      <c r="E388" s="54">
        <f>VLOOKUP(C388,Active!C$21:E$968,3,FALSE)</f>
        <v>7796.9995285917312</v>
      </c>
      <c r="F388" s="12" t="s">
        <v>324</v>
      </c>
      <c r="G388" s="9" t="str">
        <f t="shared" si="34"/>
        <v>55204.62133</v>
      </c>
      <c r="H388" s="46">
        <f t="shared" si="35"/>
        <v>7797</v>
      </c>
      <c r="I388" s="55" t="s">
        <v>1526</v>
      </c>
      <c r="J388" s="56" t="s">
        <v>1527</v>
      </c>
      <c r="K388" s="55" t="s">
        <v>1528</v>
      </c>
      <c r="L388" s="55" t="s">
        <v>1522</v>
      </c>
      <c r="M388" s="56" t="s">
        <v>995</v>
      </c>
      <c r="N388" s="56" t="s">
        <v>440</v>
      </c>
      <c r="O388" s="57" t="s">
        <v>1188</v>
      </c>
      <c r="P388" s="57" t="s">
        <v>1189</v>
      </c>
    </row>
    <row r="389" spans="1:16" ht="26.25" thickBot="1" x14ac:dyDescent="0.25">
      <c r="A389" s="46" t="str">
        <f t="shared" si="30"/>
        <v> arXiv 1510.02111 </v>
      </c>
      <c r="B389" s="12" t="str">
        <f t="shared" si="31"/>
        <v>I</v>
      </c>
      <c r="C389" s="46">
        <f t="shared" si="32"/>
        <v>55206.799469999998</v>
      </c>
      <c r="D389" s="9" t="str">
        <f t="shared" si="33"/>
        <v>vis</v>
      </c>
      <c r="E389" s="54">
        <f>VLOOKUP(C389,Active!C$21:E$968,3,FALSE)</f>
        <v>7797.9995219806278</v>
      </c>
      <c r="F389" s="12" t="s">
        <v>324</v>
      </c>
      <c r="G389" s="9" t="str">
        <f t="shared" si="34"/>
        <v>55206.79947</v>
      </c>
      <c r="H389" s="46">
        <f t="shared" si="35"/>
        <v>7798</v>
      </c>
      <c r="I389" s="55" t="s">
        <v>1529</v>
      </c>
      <c r="J389" s="56" t="s">
        <v>1530</v>
      </c>
      <c r="K389" s="55" t="s">
        <v>1531</v>
      </c>
      <c r="L389" s="55" t="s">
        <v>1532</v>
      </c>
      <c r="M389" s="56" t="s">
        <v>995</v>
      </c>
      <c r="N389" s="56" t="s">
        <v>440</v>
      </c>
      <c r="O389" s="57" t="s">
        <v>1188</v>
      </c>
      <c r="P389" s="57" t="s">
        <v>1189</v>
      </c>
    </row>
    <row r="390" spans="1:16" ht="26.25" thickBot="1" x14ac:dyDescent="0.25">
      <c r="A390" s="46" t="str">
        <f t="shared" si="30"/>
        <v> arXiv 1510.02111 </v>
      </c>
      <c r="B390" s="12" t="str">
        <f t="shared" si="31"/>
        <v>I</v>
      </c>
      <c r="C390" s="46">
        <f t="shared" si="32"/>
        <v>55208.97767</v>
      </c>
      <c r="D390" s="9" t="str">
        <f t="shared" si="33"/>
        <v>vis</v>
      </c>
      <c r="E390" s="54">
        <f>VLOOKUP(C390,Active!C$21:E$968,3,FALSE)</f>
        <v>7798.9995429157834</v>
      </c>
      <c r="F390" s="12" t="s">
        <v>324</v>
      </c>
      <c r="G390" s="9" t="str">
        <f t="shared" si="34"/>
        <v>55208.97767</v>
      </c>
      <c r="H390" s="46">
        <f t="shared" si="35"/>
        <v>7799</v>
      </c>
      <c r="I390" s="55" t="s">
        <v>1533</v>
      </c>
      <c r="J390" s="56" t="s">
        <v>1534</v>
      </c>
      <c r="K390" s="55" t="s">
        <v>1535</v>
      </c>
      <c r="L390" s="55" t="s">
        <v>1241</v>
      </c>
      <c r="M390" s="56" t="s">
        <v>995</v>
      </c>
      <c r="N390" s="56" t="s">
        <v>440</v>
      </c>
      <c r="O390" s="57" t="s">
        <v>1188</v>
      </c>
      <c r="P390" s="57" t="s">
        <v>1189</v>
      </c>
    </row>
    <row r="391" spans="1:16" ht="26.25" thickBot="1" x14ac:dyDescent="0.25">
      <c r="A391" s="46" t="str">
        <f t="shared" si="30"/>
        <v> arXiv 1510.02111 </v>
      </c>
      <c r="B391" s="12" t="str">
        <f t="shared" si="31"/>
        <v>I</v>
      </c>
      <c r="C391" s="46">
        <f t="shared" si="32"/>
        <v>55211.155769999998</v>
      </c>
      <c r="D391" s="9" t="str">
        <f t="shared" si="33"/>
        <v>vis</v>
      </c>
      <c r="E391" s="54">
        <f>VLOOKUP(C391,Active!C$21:E$968,3,FALSE)</f>
        <v>7799.9995179405096</v>
      </c>
      <c r="F391" s="12" t="s">
        <v>324</v>
      </c>
      <c r="G391" s="9" t="str">
        <f t="shared" si="34"/>
        <v>55211.15577</v>
      </c>
      <c r="H391" s="46">
        <f t="shared" si="35"/>
        <v>7800</v>
      </c>
      <c r="I391" s="55" t="s">
        <v>1536</v>
      </c>
      <c r="J391" s="56" t="s">
        <v>1537</v>
      </c>
      <c r="K391" s="55" t="s">
        <v>1538</v>
      </c>
      <c r="L391" s="55" t="s">
        <v>1361</v>
      </c>
      <c r="M391" s="56" t="s">
        <v>995</v>
      </c>
      <c r="N391" s="56" t="s">
        <v>440</v>
      </c>
      <c r="O391" s="57" t="s">
        <v>1188</v>
      </c>
      <c r="P391" s="57" t="s">
        <v>1189</v>
      </c>
    </row>
    <row r="392" spans="1:16" ht="26.25" thickBot="1" x14ac:dyDescent="0.25">
      <c r="A392" s="46" t="str">
        <f t="shared" si="30"/>
        <v> arXiv 1510.02111 </v>
      </c>
      <c r="B392" s="12" t="str">
        <f t="shared" si="31"/>
        <v>I</v>
      </c>
      <c r="C392" s="46">
        <f t="shared" si="32"/>
        <v>55213.333899999998</v>
      </c>
      <c r="D392" s="9" t="str">
        <f t="shared" si="33"/>
        <v>vis</v>
      </c>
      <c r="E392" s="54">
        <f>VLOOKUP(C392,Active!C$21:E$968,3,FALSE)</f>
        <v>7800.9995067383652</v>
      </c>
      <c r="F392" s="12" t="s">
        <v>324</v>
      </c>
      <c r="G392" s="9" t="str">
        <f t="shared" si="34"/>
        <v>55213.33390</v>
      </c>
      <c r="H392" s="46">
        <f t="shared" si="35"/>
        <v>7801</v>
      </c>
      <c r="I392" s="55" t="s">
        <v>1539</v>
      </c>
      <c r="J392" s="56" t="s">
        <v>1540</v>
      </c>
      <c r="K392" s="55" t="s">
        <v>1541</v>
      </c>
      <c r="L392" s="55" t="s">
        <v>1542</v>
      </c>
      <c r="M392" s="56" t="s">
        <v>995</v>
      </c>
      <c r="N392" s="56" t="s">
        <v>440</v>
      </c>
      <c r="O392" s="57" t="s">
        <v>1188</v>
      </c>
      <c r="P392" s="57" t="s">
        <v>1189</v>
      </c>
    </row>
    <row r="393" spans="1:16" ht="26.25" thickBot="1" x14ac:dyDescent="0.25">
      <c r="A393" s="46" t="str">
        <f t="shared" si="30"/>
        <v> arXiv 1510.02111 </v>
      </c>
      <c r="B393" s="12" t="str">
        <f t="shared" si="31"/>
        <v>I</v>
      </c>
      <c r="C393" s="46">
        <f t="shared" si="32"/>
        <v>55215.512000000002</v>
      </c>
      <c r="D393" s="9" t="str">
        <f t="shared" si="33"/>
        <v>vis</v>
      </c>
      <c r="E393" s="54">
        <f>VLOOKUP(C393,Active!C$21:E$968,3,FALSE)</f>
        <v>7801.999481763095</v>
      </c>
      <c r="F393" s="12" t="s">
        <v>324</v>
      </c>
      <c r="G393" s="9" t="str">
        <f t="shared" si="34"/>
        <v>55215.51200</v>
      </c>
      <c r="H393" s="46">
        <f t="shared" si="35"/>
        <v>7802</v>
      </c>
      <c r="I393" s="55" t="s">
        <v>1543</v>
      </c>
      <c r="J393" s="56" t="s">
        <v>1544</v>
      </c>
      <c r="K393" s="55" t="s">
        <v>1545</v>
      </c>
      <c r="L393" s="55" t="s">
        <v>1187</v>
      </c>
      <c r="M393" s="56" t="s">
        <v>995</v>
      </c>
      <c r="N393" s="56" t="s">
        <v>440</v>
      </c>
      <c r="O393" s="57" t="s">
        <v>1188</v>
      </c>
      <c r="P393" s="57" t="s">
        <v>1189</v>
      </c>
    </row>
    <row r="394" spans="1:16" ht="26.25" thickBot="1" x14ac:dyDescent="0.25">
      <c r="A394" s="46" t="str">
        <f t="shared" si="30"/>
        <v> arXiv 1510.02111 </v>
      </c>
      <c r="B394" s="12" t="str">
        <f t="shared" si="31"/>
        <v>I</v>
      </c>
      <c r="C394" s="46">
        <f t="shared" si="32"/>
        <v>55217.690130000003</v>
      </c>
      <c r="D394" s="9" t="str">
        <f t="shared" si="33"/>
        <v>vis</v>
      </c>
      <c r="E394" s="54">
        <f>VLOOKUP(C394,Active!C$21:E$968,3,FALSE)</f>
        <v>7802.9994705609506</v>
      </c>
      <c r="F394" s="12" t="s">
        <v>324</v>
      </c>
      <c r="G394" s="9" t="str">
        <f t="shared" si="34"/>
        <v>55217.69013</v>
      </c>
      <c r="H394" s="46">
        <f t="shared" si="35"/>
        <v>7803</v>
      </c>
      <c r="I394" s="55" t="s">
        <v>1546</v>
      </c>
      <c r="J394" s="56" t="s">
        <v>1547</v>
      </c>
      <c r="K394" s="55" t="s">
        <v>1548</v>
      </c>
      <c r="L394" s="55" t="s">
        <v>1208</v>
      </c>
      <c r="M394" s="56" t="s">
        <v>995</v>
      </c>
      <c r="N394" s="56" t="s">
        <v>440</v>
      </c>
      <c r="O394" s="57" t="s">
        <v>1188</v>
      </c>
      <c r="P394" s="57" t="s">
        <v>1189</v>
      </c>
    </row>
    <row r="395" spans="1:16" ht="26.25" thickBot="1" x14ac:dyDescent="0.25">
      <c r="A395" s="46" t="str">
        <f t="shared" ref="A395:A458" si="36">P395</f>
        <v> arXiv 1510.02111 </v>
      </c>
      <c r="B395" s="12" t="str">
        <f t="shared" ref="B395:B458" si="37">IF(H395=INT(H395),"I","II")</f>
        <v>I</v>
      </c>
      <c r="C395" s="46">
        <f t="shared" ref="C395:C458" si="38">1*G395</f>
        <v>55219.868289999999</v>
      </c>
      <c r="D395" s="9" t="str">
        <f t="shared" ref="D395:D458" si="39">VLOOKUP(F395,I$1:J$5,2,FALSE)</f>
        <v>vis</v>
      </c>
      <c r="E395" s="54">
        <f>VLOOKUP(C395,Active!C$21:E$968,3,FALSE)</f>
        <v>7803.999473131933</v>
      </c>
      <c r="F395" s="12" t="s">
        <v>324</v>
      </c>
      <c r="G395" s="9" t="str">
        <f t="shared" ref="G395:G458" si="40">MID(I395,3,LEN(I395)-3)</f>
        <v>55219.86829</v>
      </c>
      <c r="H395" s="46">
        <f t="shared" ref="H395:H458" si="41">1*K395</f>
        <v>7804</v>
      </c>
      <c r="I395" s="55" t="s">
        <v>1549</v>
      </c>
      <c r="J395" s="56" t="s">
        <v>1550</v>
      </c>
      <c r="K395" s="55" t="s">
        <v>1551</v>
      </c>
      <c r="L395" s="55" t="s">
        <v>1208</v>
      </c>
      <c r="M395" s="56" t="s">
        <v>995</v>
      </c>
      <c r="N395" s="56" t="s">
        <v>440</v>
      </c>
      <c r="O395" s="57" t="s">
        <v>1188</v>
      </c>
      <c r="P395" s="57" t="s">
        <v>1189</v>
      </c>
    </row>
    <row r="396" spans="1:16" ht="26.25" thickBot="1" x14ac:dyDescent="0.25">
      <c r="A396" s="46" t="str">
        <f t="shared" si="36"/>
        <v> arXiv 1510.02111 </v>
      </c>
      <c r="B396" s="12" t="str">
        <f t="shared" si="37"/>
        <v>I</v>
      </c>
      <c r="C396" s="46">
        <f t="shared" si="38"/>
        <v>55222.046419999999</v>
      </c>
      <c r="D396" s="9" t="str">
        <f t="shared" si="39"/>
        <v>vis</v>
      </c>
      <c r="E396" s="54">
        <f>VLOOKUP(C396,Active!C$21:E$968,3,FALSE)</f>
        <v>7804.9994619297886</v>
      </c>
      <c r="F396" s="12" t="s">
        <v>324</v>
      </c>
      <c r="G396" s="9" t="str">
        <f t="shared" si="40"/>
        <v>55222.04642</v>
      </c>
      <c r="H396" s="46">
        <f t="shared" si="41"/>
        <v>7805</v>
      </c>
      <c r="I396" s="55" t="s">
        <v>1552</v>
      </c>
      <c r="J396" s="56" t="s">
        <v>1553</v>
      </c>
      <c r="K396" s="55" t="s">
        <v>1554</v>
      </c>
      <c r="L396" s="55" t="s">
        <v>1204</v>
      </c>
      <c r="M396" s="56" t="s">
        <v>995</v>
      </c>
      <c r="N396" s="56" t="s">
        <v>440</v>
      </c>
      <c r="O396" s="57" t="s">
        <v>1188</v>
      </c>
      <c r="P396" s="57" t="s">
        <v>1189</v>
      </c>
    </row>
    <row r="397" spans="1:16" ht="26.25" thickBot="1" x14ac:dyDescent="0.25">
      <c r="A397" s="46" t="str">
        <f t="shared" si="36"/>
        <v> arXiv 1510.02111 </v>
      </c>
      <c r="B397" s="12" t="str">
        <f t="shared" si="37"/>
        <v>I</v>
      </c>
      <c r="C397" s="46">
        <f t="shared" si="38"/>
        <v>55224.224589999998</v>
      </c>
      <c r="D397" s="9" t="str">
        <f t="shared" si="39"/>
        <v>vis</v>
      </c>
      <c r="E397" s="54">
        <f>VLOOKUP(C397,Active!C$21:E$968,3,FALSE)</f>
        <v>7805.9994690918147</v>
      </c>
      <c r="F397" s="12" t="s">
        <v>324</v>
      </c>
      <c r="G397" s="9" t="str">
        <f t="shared" si="40"/>
        <v>55224.22459</v>
      </c>
      <c r="H397" s="46">
        <f t="shared" si="41"/>
        <v>7806</v>
      </c>
      <c r="I397" s="55" t="s">
        <v>1555</v>
      </c>
      <c r="J397" s="56" t="s">
        <v>1556</v>
      </c>
      <c r="K397" s="55" t="s">
        <v>1557</v>
      </c>
      <c r="L397" s="55" t="s">
        <v>1212</v>
      </c>
      <c r="M397" s="56" t="s">
        <v>995</v>
      </c>
      <c r="N397" s="56" t="s">
        <v>440</v>
      </c>
      <c r="O397" s="57" t="s">
        <v>1188</v>
      </c>
      <c r="P397" s="57" t="s">
        <v>1189</v>
      </c>
    </row>
    <row r="398" spans="1:16" ht="26.25" thickBot="1" x14ac:dyDescent="0.25">
      <c r="A398" s="46" t="str">
        <f t="shared" si="36"/>
        <v> arXiv 1510.02111 </v>
      </c>
      <c r="B398" s="12" t="str">
        <f t="shared" si="37"/>
        <v>I</v>
      </c>
      <c r="C398" s="46">
        <f t="shared" si="38"/>
        <v>55228.580900000001</v>
      </c>
      <c r="D398" s="9" t="str">
        <f t="shared" si="39"/>
        <v>vis</v>
      </c>
      <c r="E398" s="54">
        <f>VLOOKUP(C398,Active!C$21:E$968,3,FALSE)</f>
        <v>7807.9994696427411</v>
      </c>
      <c r="F398" s="12" t="s">
        <v>324</v>
      </c>
      <c r="G398" s="9" t="str">
        <f t="shared" si="40"/>
        <v>55228.58090</v>
      </c>
      <c r="H398" s="46">
        <f t="shared" si="41"/>
        <v>7808</v>
      </c>
      <c r="I398" s="55" t="s">
        <v>1558</v>
      </c>
      <c r="J398" s="56" t="s">
        <v>1559</v>
      </c>
      <c r="K398" s="55" t="s">
        <v>1560</v>
      </c>
      <c r="L398" s="55" t="s">
        <v>1212</v>
      </c>
      <c r="M398" s="56" t="s">
        <v>995</v>
      </c>
      <c r="N398" s="56" t="s">
        <v>440</v>
      </c>
      <c r="O398" s="57" t="s">
        <v>1188</v>
      </c>
      <c r="P398" s="57" t="s">
        <v>1189</v>
      </c>
    </row>
    <row r="399" spans="1:16" ht="26.25" thickBot="1" x14ac:dyDescent="0.25">
      <c r="A399" s="46" t="str">
        <f t="shared" si="36"/>
        <v> arXiv 1510.02111 </v>
      </c>
      <c r="B399" s="12" t="str">
        <f t="shared" si="37"/>
        <v>I</v>
      </c>
      <c r="C399" s="46">
        <f t="shared" si="38"/>
        <v>55235.115400000002</v>
      </c>
      <c r="D399" s="9" t="str">
        <f t="shared" si="39"/>
        <v>vis</v>
      </c>
      <c r="E399" s="54">
        <f>VLOOKUP(C399,Active!C$21:E$968,3,FALSE)</f>
        <v>7810.9994865377794</v>
      </c>
      <c r="F399" s="12" t="s">
        <v>324</v>
      </c>
      <c r="G399" s="9" t="str">
        <f t="shared" si="40"/>
        <v>55235.11540</v>
      </c>
      <c r="H399" s="46">
        <f t="shared" si="41"/>
        <v>7811</v>
      </c>
      <c r="I399" s="55" t="s">
        <v>1561</v>
      </c>
      <c r="J399" s="56" t="s">
        <v>1562</v>
      </c>
      <c r="K399" s="55" t="s">
        <v>1563</v>
      </c>
      <c r="L399" s="55" t="s">
        <v>1234</v>
      </c>
      <c r="M399" s="56" t="s">
        <v>995</v>
      </c>
      <c r="N399" s="56" t="s">
        <v>440</v>
      </c>
      <c r="O399" s="57" t="s">
        <v>1188</v>
      </c>
      <c r="P399" s="57" t="s">
        <v>1189</v>
      </c>
    </row>
    <row r="400" spans="1:16" ht="26.25" thickBot="1" x14ac:dyDescent="0.25">
      <c r="A400" s="46" t="str">
        <f t="shared" si="36"/>
        <v> arXiv 1510.02111 </v>
      </c>
      <c r="B400" s="12" t="str">
        <f t="shared" si="37"/>
        <v>I</v>
      </c>
      <c r="C400" s="46">
        <f t="shared" si="38"/>
        <v>55237.293559999998</v>
      </c>
      <c r="D400" s="9" t="str">
        <f t="shared" si="39"/>
        <v>vis</v>
      </c>
      <c r="E400" s="54">
        <f>VLOOKUP(C400,Active!C$21:E$968,3,FALSE)</f>
        <v>7811.9994891087617</v>
      </c>
      <c r="F400" s="12" t="s">
        <v>324</v>
      </c>
      <c r="G400" s="9" t="str">
        <f t="shared" si="40"/>
        <v>55237.29356</v>
      </c>
      <c r="H400" s="46">
        <f t="shared" si="41"/>
        <v>7812</v>
      </c>
      <c r="I400" s="55" t="s">
        <v>1564</v>
      </c>
      <c r="J400" s="56" t="s">
        <v>1565</v>
      </c>
      <c r="K400" s="55" t="s">
        <v>1566</v>
      </c>
      <c r="L400" s="55" t="s">
        <v>1265</v>
      </c>
      <c r="M400" s="56" t="s">
        <v>995</v>
      </c>
      <c r="N400" s="56" t="s">
        <v>440</v>
      </c>
      <c r="O400" s="57" t="s">
        <v>1188</v>
      </c>
      <c r="P400" s="57" t="s">
        <v>1189</v>
      </c>
    </row>
    <row r="401" spans="1:16" ht="26.25" thickBot="1" x14ac:dyDescent="0.25">
      <c r="A401" s="46" t="str">
        <f t="shared" si="36"/>
        <v> arXiv 1510.02111 </v>
      </c>
      <c r="B401" s="12" t="str">
        <f t="shared" si="37"/>
        <v>I</v>
      </c>
      <c r="C401" s="46">
        <f t="shared" si="38"/>
        <v>55239.471740000001</v>
      </c>
      <c r="D401" s="9" t="str">
        <f t="shared" si="39"/>
        <v>vis</v>
      </c>
      <c r="E401" s="54">
        <f>VLOOKUP(C401,Active!C$21:E$968,3,FALSE)</f>
        <v>7812.9995008618325</v>
      </c>
      <c r="F401" s="12" t="s">
        <v>324</v>
      </c>
      <c r="G401" s="9" t="str">
        <f t="shared" si="40"/>
        <v>55239.47174</v>
      </c>
      <c r="H401" s="46">
        <f t="shared" si="41"/>
        <v>7813</v>
      </c>
      <c r="I401" s="55" t="s">
        <v>1567</v>
      </c>
      <c r="J401" s="56" t="s">
        <v>1568</v>
      </c>
      <c r="K401" s="55" t="s">
        <v>1569</v>
      </c>
      <c r="L401" s="55" t="s">
        <v>1249</v>
      </c>
      <c r="M401" s="56" t="s">
        <v>995</v>
      </c>
      <c r="N401" s="56" t="s">
        <v>440</v>
      </c>
      <c r="O401" s="57" t="s">
        <v>1188</v>
      </c>
      <c r="P401" s="57" t="s">
        <v>1189</v>
      </c>
    </row>
    <row r="402" spans="1:16" ht="26.25" thickBot="1" x14ac:dyDescent="0.25">
      <c r="A402" s="46" t="str">
        <f t="shared" si="36"/>
        <v> arXiv 1510.02111 </v>
      </c>
      <c r="B402" s="12" t="str">
        <f t="shared" si="37"/>
        <v>I</v>
      </c>
      <c r="C402" s="46">
        <f t="shared" si="38"/>
        <v>55243.828009999997</v>
      </c>
      <c r="D402" s="9" t="str">
        <f t="shared" si="39"/>
        <v>vis</v>
      </c>
      <c r="E402" s="54">
        <f>VLOOKUP(C402,Active!C$21:E$968,3,FALSE)</f>
        <v>7814.9994830485848</v>
      </c>
      <c r="F402" s="12" t="s">
        <v>324</v>
      </c>
      <c r="G402" s="9" t="str">
        <f t="shared" si="40"/>
        <v>55243.82801</v>
      </c>
      <c r="H402" s="46">
        <f t="shared" si="41"/>
        <v>7815</v>
      </c>
      <c r="I402" s="55" t="s">
        <v>1570</v>
      </c>
      <c r="J402" s="56" t="s">
        <v>1571</v>
      </c>
      <c r="K402" s="55" t="s">
        <v>1572</v>
      </c>
      <c r="L402" s="55" t="s">
        <v>1187</v>
      </c>
      <c r="M402" s="56" t="s">
        <v>995</v>
      </c>
      <c r="N402" s="56" t="s">
        <v>440</v>
      </c>
      <c r="O402" s="57" t="s">
        <v>1188</v>
      </c>
      <c r="P402" s="57" t="s">
        <v>1189</v>
      </c>
    </row>
    <row r="403" spans="1:16" ht="26.25" thickBot="1" x14ac:dyDescent="0.25">
      <c r="A403" s="46" t="str">
        <f t="shared" si="36"/>
        <v> arXiv 1510.02111 </v>
      </c>
      <c r="B403" s="12" t="str">
        <f t="shared" si="37"/>
        <v>I</v>
      </c>
      <c r="C403" s="46">
        <f t="shared" si="38"/>
        <v>55246.00621</v>
      </c>
      <c r="D403" s="9" t="str">
        <f t="shared" si="39"/>
        <v>vis</v>
      </c>
      <c r="E403" s="54">
        <f>VLOOKUP(C403,Active!C$21:E$968,3,FALSE)</f>
        <v>7815.9995039837404</v>
      </c>
      <c r="F403" s="12" t="s">
        <v>324</v>
      </c>
      <c r="G403" s="9" t="str">
        <f t="shared" si="40"/>
        <v>55246.00621</v>
      </c>
      <c r="H403" s="46">
        <f t="shared" si="41"/>
        <v>7816</v>
      </c>
      <c r="I403" s="55" t="s">
        <v>1573</v>
      </c>
      <c r="J403" s="56" t="s">
        <v>1574</v>
      </c>
      <c r="K403" s="55" t="s">
        <v>1575</v>
      </c>
      <c r="L403" s="55" t="s">
        <v>1387</v>
      </c>
      <c r="M403" s="56" t="s">
        <v>995</v>
      </c>
      <c r="N403" s="56" t="s">
        <v>440</v>
      </c>
      <c r="O403" s="57" t="s">
        <v>1188</v>
      </c>
      <c r="P403" s="57" t="s">
        <v>1189</v>
      </c>
    </row>
    <row r="404" spans="1:16" ht="26.25" thickBot="1" x14ac:dyDescent="0.25">
      <c r="A404" s="46" t="str">
        <f t="shared" si="36"/>
        <v> arXiv 1510.02111 </v>
      </c>
      <c r="B404" s="12" t="str">
        <f t="shared" si="37"/>
        <v>I</v>
      </c>
      <c r="C404" s="46">
        <f t="shared" si="38"/>
        <v>55248.184390000002</v>
      </c>
      <c r="D404" s="9" t="str">
        <f t="shared" si="39"/>
        <v>vis</v>
      </c>
      <c r="E404" s="54">
        <f>VLOOKUP(C404,Active!C$21:E$968,3,FALSE)</f>
        <v>7816.9995157368112</v>
      </c>
      <c r="F404" s="12" t="s">
        <v>324</v>
      </c>
      <c r="G404" s="9" t="str">
        <f t="shared" si="40"/>
        <v>55248.18439</v>
      </c>
      <c r="H404" s="46">
        <f t="shared" si="41"/>
        <v>7817</v>
      </c>
      <c r="I404" s="55" t="s">
        <v>1576</v>
      </c>
      <c r="J404" s="56" t="s">
        <v>1577</v>
      </c>
      <c r="K404" s="55" t="s">
        <v>1578</v>
      </c>
      <c r="L404" s="55" t="s">
        <v>1361</v>
      </c>
      <c r="M404" s="56" t="s">
        <v>995</v>
      </c>
      <c r="N404" s="56" t="s">
        <v>440</v>
      </c>
      <c r="O404" s="57" t="s">
        <v>1188</v>
      </c>
      <c r="P404" s="57" t="s">
        <v>1189</v>
      </c>
    </row>
    <row r="405" spans="1:16" ht="26.25" thickBot="1" x14ac:dyDescent="0.25">
      <c r="A405" s="46" t="str">
        <f t="shared" si="36"/>
        <v> arXiv 1510.02111 </v>
      </c>
      <c r="B405" s="12" t="str">
        <f t="shared" si="37"/>
        <v>I</v>
      </c>
      <c r="C405" s="46">
        <f t="shared" si="38"/>
        <v>55250.36247</v>
      </c>
      <c r="D405" s="9" t="str">
        <f t="shared" si="39"/>
        <v>vis</v>
      </c>
      <c r="E405" s="54">
        <f>VLOOKUP(C405,Active!C$21:E$968,3,FALSE)</f>
        <v>7817.9994815794525</v>
      </c>
      <c r="F405" s="12" t="s">
        <v>324</v>
      </c>
      <c r="G405" s="9" t="str">
        <f t="shared" si="40"/>
        <v>55250.36247</v>
      </c>
      <c r="H405" s="46">
        <f t="shared" si="41"/>
        <v>7818</v>
      </c>
      <c r="I405" s="55" t="s">
        <v>1579</v>
      </c>
      <c r="J405" s="56" t="s">
        <v>1580</v>
      </c>
      <c r="K405" s="55" t="s">
        <v>1581</v>
      </c>
      <c r="L405" s="55" t="s">
        <v>1187</v>
      </c>
      <c r="M405" s="56" t="s">
        <v>995</v>
      </c>
      <c r="N405" s="56" t="s">
        <v>440</v>
      </c>
      <c r="O405" s="57" t="s">
        <v>1188</v>
      </c>
      <c r="P405" s="57" t="s">
        <v>1189</v>
      </c>
    </row>
    <row r="406" spans="1:16" ht="26.25" thickBot="1" x14ac:dyDescent="0.25">
      <c r="A406" s="46" t="str">
        <f t="shared" si="36"/>
        <v> arXiv 1510.02111 </v>
      </c>
      <c r="B406" s="12" t="str">
        <f t="shared" si="37"/>
        <v>I</v>
      </c>
      <c r="C406" s="46">
        <f t="shared" si="38"/>
        <v>55252.540609999996</v>
      </c>
      <c r="D406" s="9" t="str">
        <f t="shared" si="39"/>
        <v>vis</v>
      </c>
      <c r="E406" s="54">
        <f>VLOOKUP(C406,Active!C$21:E$968,3,FALSE)</f>
        <v>7818.9994749683492</v>
      </c>
      <c r="F406" s="12" t="s">
        <v>324</v>
      </c>
      <c r="G406" s="9" t="str">
        <f t="shared" si="40"/>
        <v>55252.54061</v>
      </c>
      <c r="H406" s="46">
        <f t="shared" si="41"/>
        <v>7819</v>
      </c>
      <c r="I406" s="55" t="s">
        <v>1582</v>
      </c>
      <c r="J406" s="56" t="s">
        <v>1583</v>
      </c>
      <c r="K406" s="55" t="s">
        <v>1584</v>
      </c>
      <c r="L406" s="55" t="s">
        <v>1196</v>
      </c>
      <c r="M406" s="56" t="s">
        <v>995</v>
      </c>
      <c r="N406" s="56" t="s">
        <v>440</v>
      </c>
      <c r="O406" s="57" t="s">
        <v>1188</v>
      </c>
      <c r="P406" s="57" t="s">
        <v>1189</v>
      </c>
    </row>
    <row r="407" spans="1:16" ht="26.25" thickBot="1" x14ac:dyDescent="0.25">
      <c r="A407" s="46" t="str">
        <f t="shared" si="36"/>
        <v> arXiv 1510.02111 </v>
      </c>
      <c r="B407" s="12" t="str">
        <f t="shared" si="37"/>
        <v>I</v>
      </c>
      <c r="C407" s="46">
        <f t="shared" si="38"/>
        <v>55254.718760000003</v>
      </c>
      <c r="D407" s="9" t="str">
        <f t="shared" si="39"/>
        <v>vis</v>
      </c>
      <c r="E407" s="54">
        <f>VLOOKUP(C407,Active!C$21:E$968,3,FALSE)</f>
        <v>7819.9994729482933</v>
      </c>
      <c r="F407" s="12" t="s">
        <v>324</v>
      </c>
      <c r="G407" s="9" t="str">
        <f t="shared" si="40"/>
        <v>55254.71876</v>
      </c>
      <c r="H407" s="46">
        <f t="shared" si="41"/>
        <v>7820</v>
      </c>
      <c r="I407" s="55" t="s">
        <v>1585</v>
      </c>
      <c r="J407" s="56" t="s">
        <v>1586</v>
      </c>
      <c r="K407" s="55" t="s">
        <v>1587</v>
      </c>
      <c r="L407" s="55" t="s">
        <v>1208</v>
      </c>
      <c r="M407" s="56" t="s">
        <v>995</v>
      </c>
      <c r="N407" s="56" t="s">
        <v>440</v>
      </c>
      <c r="O407" s="57" t="s">
        <v>1188</v>
      </c>
      <c r="P407" s="57" t="s">
        <v>1189</v>
      </c>
    </row>
    <row r="408" spans="1:16" ht="26.25" thickBot="1" x14ac:dyDescent="0.25">
      <c r="A408" s="46" t="str">
        <f t="shared" si="36"/>
        <v> arXiv 1510.02111 </v>
      </c>
      <c r="B408" s="12" t="str">
        <f t="shared" si="37"/>
        <v>I</v>
      </c>
      <c r="C408" s="46">
        <f t="shared" si="38"/>
        <v>55256.896999999997</v>
      </c>
      <c r="D408" s="9" t="str">
        <f t="shared" si="39"/>
        <v>vis</v>
      </c>
      <c r="E408" s="54">
        <f>VLOOKUP(C408,Active!C$21:E$968,3,FALSE)</f>
        <v>7820.9995122476166</v>
      </c>
      <c r="F408" s="12" t="s">
        <v>324</v>
      </c>
      <c r="G408" s="9" t="str">
        <f t="shared" si="40"/>
        <v>55256.89700</v>
      </c>
      <c r="H408" s="46">
        <f t="shared" si="41"/>
        <v>7821</v>
      </c>
      <c r="I408" s="55" t="s">
        <v>1588</v>
      </c>
      <c r="J408" s="56" t="s">
        <v>1589</v>
      </c>
      <c r="K408" s="55" t="s">
        <v>1590</v>
      </c>
      <c r="L408" s="55" t="s">
        <v>1357</v>
      </c>
      <c r="M408" s="56" t="s">
        <v>995</v>
      </c>
      <c r="N408" s="56" t="s">
        <v>440</v>
      </c>
      <c r="O408" s="57" t="s">
        <v>1188</v>
      </c>
      <c r="P408" s="57" t="s">
        <v>1189</v>
      </c>
    </row>
    <row r="409" spans="1:16" ht="26.25" thickBot="1" x14ac:dyDescent="0.25">
      <c r="A409" s="46" t="str">
        <f t="shared" si="36"/>
        <v> arXiv 1510.02111 </v>
      </c>
      <c r="B409" s="12" t="str">
        <f t="shared" si="37"/>
        <v>I</v>
      </c>
      <c r="C409" s="46">
        <f t="shared" si="38"/>
        <v>55259.075140000001</v>
      </c>
      <c r="D409" s="9" t="str">
        <f t="shared" si="39"/>
        <v>vis</v>
      </c>
      <c r="E409" s="54">
        <f>VLOOKUP(C409,Active!C$21:E$968,3,FALSE)</f>
        <v>7821.9995056365169</v>
      </c>
      <c r="F409" s="12" t="s">
        <v>324</v>
      </c>
      <c r="G409" s="9" t="str">
        <f t="shared" si="40"/>
        <v>55259.07514</v>
      </c>
      <c r="H409" s="46">
        <f t="shared" si="41"/>
        <v>7822</v>
      </c>
      <c r="I409" s="55" t="s">
        <v>1591</v>
      </c>
      <c r="J409" s="56" t="s">
        <v>1592</v>
      </c>
      <c r="K409" s="55" t="s">
        <v>1593</v>
      </c>
      <c r="L409" s="55" t="s">
        <v>1387</v>
      </c>
      <c r="M409" s="56" t="s">
        <v>995</v>
      </c>
      <c r="N409" s="56" t="s">
        <v>440</v>
      </c>
      <c r="O409" s="57" t="s">
        <v>1188</v>
      </c>
      <c r="P409" s="57" t="s">
        <v>1189</v>
      </c>
    </row>
    <row r="410" spans="1:16" ht="26.25" thickBot="1" x14ac:dyDescent="0.25">
      <c r="A410" s="46" t="str">
        <f t="shared" si="36"/>
        <v> arXiv 1510.02111 </v>
      </c>
      <c r="B410" s="12" t="str">
        <f t="shared" si="37"/>
        <v>I</v>
      </c>
      <c r="C410" s="46">
        <f t="shared" si="38"/>
        <v>55261.253259999998</v>
      </c>
      <c r="D410" s="9" t="str">
        <f t="shared" si="39"/>
        <v>vis</v>
      </c>
      <c r="E410" s="54">
        <f>VLOOKUP(C410,Active!C$21:E$968,3,FALSE)</f>
        <v>7822.9994898433279</v>
      </c>
      <c r="F410" s="12" t="s">
        <v>324</v>
      </c>
      <c r="G410" s="9" t="str">
        <f t="shared" si="40"/>
        <v>55261.25326</v>
      </c>
      <c r="H410" s="46">
        <f t="shared" si="41"/>
        <v>7823</v>
      </c>
      <c r="I410" s="55" t="s">
        <v>1594</v>
      </c>
      <c r="J410" s="56" t="s">
        <v>1595</v>
      </c>
      <c r="K410" s="55" t="s">
        <v>1596</v>
      </c>
      <c r="L410" s="55" t="s">
        <v>1265</v>
      </c>
      <c r="M410" s="56" t="s">
        <v>995</v>
      </c>
      <c r="N410" s="56" t="s">
        <v>440</v>
      </c>
      <c r="O410" s="57" t="s">
        <v>1188</v>
      </c>
      <c r="P410" s="57" t="s">
        <v>1189</v>
      </c>
    </row>
    <row r="411" spans="1:16" ht="26.25" thickBot="1" x14ac:dyDescent="0.25">
      <c r="A411" s="46" t="str">
        <f t="shared" si="36"/>
        <v> arXiv 1510.02111 </v>
      </c>
      <c r="B411" s="12" t="str">
        <f t="shared" si="37"/>
        <v>I</v>
      </c>
      <c r="C411" s="46">
        <f t="shared" si="38"/>
        <v>55263.431449999996</v>
      </c>
      <c r="D411" s="9" t="str">
        <f t="shared" si="39"/>
        <v>vis</v>
      </c>
      <c r="E411" s="54">
        <f>VLOOKUP(C411,Active!C$21:E$968,3,FALSE)</f>
        <v>7823.9995061874397</v>
      </c>
      <c r="F411" s="12" t="s">
        <v>324</v>
      </c>
      <c r="G411" s="9" t="str">
        <f t="shared" si="40"/>
        <v>55263.43145</v>
      </c>
      <c r="H411" s="46">
        <f t="shared" si="41"/>
        <v>7824</v>
      </c>
      <c r="I411" s="55" t="s">
        <v>1597</v>
      </c>
      <c r="J411" s="56" t="s">
        <v>1598</v>
      </c>
      <c r="K411" s="55" t="s">
        <v>1599</v>
      </c>
      <c r="L411" s="55" t="s">
        <v>1387</v>
      </c>
      <c r="M411" s="56" t="s">
        <v>995</v>
      </c>
      <c r="N411" s="56" t="s">
        <v>440</v>
      </c>
      <c r="O411" s="57" t="s">
        <v>1188</v>
      </c>
      <c r="P411" s="57" t="s">
        <v>1189</v>
      </c>
    </row>
    <row r="412" spans="1:16" ht="26.25" thickBot="1" x14ac:dyDescent="0.25">
      <c r="A412" s="46" t="str">
        <f t="shared" si="36"/>
        <v> arXiv 1510.02111 </v>
      </c>
      <c r="B412" s="12" t="str">
        <f t="shared" si="37"/>
        <v>I</v>
      </c>
      <c r="C412" s="46">
        <f t="shared" si="38"/>
        <v>55265.609579999997</v>
      </c>
      <c r="D412" s="9" t="str">
        <f t="shared" si="39"/>
        <v>vis</v>
      </c>
      <c r="E412" s="54">
        <f>VLOOKUP(C412,Active!C$21:E$968,3,FALSE)</f>
        <v>7824.9994949852953</v>
      </c>
      <c r="F412" s="12" t="s">
        <v>324</v>
      </c>
      <c r="G412" s="9" t="str">
        <f t="shared" si="40"/>
        <v>55265.60958</v>
      </c>
      <c r="H412" s="46">
        <f t="shared" si="41"/>
        <v>7825</v>
      </c>
      <c r="I412" s="55" t="s">
        <v>1600</v>
      </c>
      <c r="J412" s="56" t="s">
        <v>1601</v>
      </c>
      <c r="K412" s="55" t="s">
        <v>1602</v>
      </c>
      <c r="L412" s="55" t="s">
        <v>1245</v>
      </c>
      <c r="M412" s="56" t="s">
        <v>995</v>
      </c>
      <c r="N412" s="56" t="s">
        <v>440</v>
      </c>
      <c r="O412" s="57" t="s">
        <v>1188</v>
      </c>
      <c r="P412" s="57" t="s">
        <v>1189</v>
      </c>
    </row>
    <row r="413" spans="1:16" ht="26.25" thickBot="1" x14ac:dyDescent="0.25">
      <c r="A413" s="46" t="str">
        <f t="shared" si="36"/>
        <v> arXiv 1510.02111 </v>
      </c>
      <c r="B413" s="12" t="str">
        <f t="shared" si="37"/>
        <v>I</v>
      </c>
      <c r="C413" s="46">
        <f t="shared" si="38"/>
        <v>55267.787709999997</v>
      </c>
      <c r="D413" s="9" t="str">
        <f t="shared" si="39"/>
        <v>vis</v>
      </c>
      <c r="E413" s="54">
        <f>VLOOKUP(C413,Active!C$21:E$968,3,FALSE)</f>
        <v>7825.9994837831509</v>
      </c>
      <c r="F413" s="12" t="s">
        <v>324</v>
      </c>
      <c r="G413" s="9" t="str">
        <f t="shared" si="40"/>
        <v>55267.78771</v>
      </c>
      <c r="H413" s="46">
        <f t="shared" si="41"/>
        <v>7826</v>
      </c>
      <c r="I413" s="55" t="s">
        <v>1603</v>
      </c>
      <c r="J413" s="56" t="s">
        <v>1604</v>
      </c>
      <c r="K413" s="55" t="s">
        <v>1605</v>
      </c>
      <c r="L413" s="55" t="s">
        <v>1234</v>
      </c>
      <c r="M413" s="56" t="s">
        <v>995</v>
      </c>
      <c r="N413" s="56" t="s">
        <v>440</v>
      </c>
      <c r="O413" s="57" t="s">
        <v>1188</v>
      </c>
      <c r="P413" s="57" t="s">
        <v>1189</v>
      </c>
    </row>
    <row r="414" spans="1:16" ht="26.25" thickBot="1" x14ac:dyDescent="0.25">
      <c r="A414" s="46" t="str">
        <f t="shared" si="36"/>
        <v> arXiv 1510.02111 </v>
      </c>
      <c r="B414" s="12" t="str">
        <f t="shared" si="37"/>
        <v>I</v>
      </c>
      <c r="C414" s="46">
        <f t="shared" si="38"/>
        <v>55269.96587</v>
      </c>
      <c r="D414" s="9" t="str">
        <f t="shared" si="39"/>
        <v>vis</v>
      </c>
      <c r="E414" s="54">
        <f>VLOOKUP(C414,Active!C$21:E$968,3,FALSE)</f>
        <v>7826.9994863541369</v>
      </c>
      <c r="F414" s="12" t="s">
        <v>324</v>
      </c>
      <c r="G414" s="9" t="str">
        <f t="shared" si="40"/>
        <v>55269.96587</v>
      </c>
      <c r="H414" s="46">
        <f t="shared" si="41"/>
        <v>7827</v>
      </c>
      <c r="I414" s="55" t="s">
        <v>1606</v>
      </c>
      <c r="J414" s="56" t="s">
        <v>1607</v>
      </c>
      <c r="K414" s="55" t="s">
        <v>1608</v>
      </c>
      <c r="L414" s="55" t="s">
        <v>1234</v>
      </c>
      <c r="M414" s="56" t="s">
        <v>995</v>
      </c>
      <c r="N414" s="56" t="s">
        <v>440</v>
      </c>
      <c r="O414" s="57" t="s">
        <v>1188</v>
      </c>
      <c r="P414" s="57" t="s">
        <v>1189</v>
      </c>
    </row>
    <row r="415" spans="1:16" ht="26.25" thickBot="1" x14ac:dyDescent="0.25">
      <c r="A415" s="46" t="str">
        <f t="shared" si="36"/>
        <v> arXiv 1510.02111 </v>
      </c>
      <c r="B415" s="12" t="str">
        <f t="shared" si="37"/>
        <v>I</v>
      </c>
      <c r="C415" s="46">
        <f t="shared" si="38"/>
        <v>55272.143980000001</v>
      </c>
      <c r="D415" s="9" t="str">
        <f t="shared" si="39"/>
        <v>vis</v>
      </c>
      <c r="E415" s="54">
        <f>VLOOKUP(C415,Active!C$21:E$968,3,FALSE)</f>
        <v>7827.9994659699069</v>
      </c>
      <c r="F415" s="12" t="s">
        <v>324</v>
      </c>
      <c r="G415" s="9" t="str">
        <f t="shared" si="40"/>
        <v>55272.14398</v>
      </c>
      <c r="H415" s="46">
        <f t="shared" si="41"/>
        <v>7828</v>
      </c>
      <c r="I415" s="55" t="s">
        <v>1609</v>
      </c>
      <c r="J415" s="56" t="s">
        <v>1610</v>
      </c>
      <c r="K415" s="55" t="s">
        <v>1611</v>
      </c>
      <c r="L415" s="55" t="s">
        <v>1212</v>
      </c>
      <c r="M415" s="56" t="s">
        <v>995</v>
      </c>
      <c r="N415" s="56" t="s">
        <v>440</v>
      </c>
      <c r="O415" s="57" t="s">
        <v>1188</v>
      </c>
      <c r="P415" s="57" t="s">
        <v>1189</v>
      </c>
    </row>
    <row r="416" spans="1:16" ht="26.25" thickBot="1" x14ac:dyDescent="0.25">
      <c r="A416" s="46" t="str">
        <f t="shared" si="36"/>
        <v> arXiv 1510.02111 </v>
      </c>
      <c r="B416" s="12" t="str">
        <f t="shared" si="37"/>
        <v>I</v>
      </c>
      <c r="C416" s="46">
        <f t="shared" si="38"/>
        <v>55274.322079999998</v>
      </c>
      <c r="D416" s="9" t="str">
        <f t="shared" si="39"/>
        <v>vis</v>
      </c>
      <c r="E416" s="54">
        <f>VLOOKUP(C416,Active!C$21:E$968,3,FALSE)</f>
        <v>7828.999440994633</v>
      </c>
      <c r="F416" s="12" t="s">
        <v>324</v>
      </c>
      <c r="G416" s="9" t="str">
        <f t="shared" si="40"/>
        <v>55274.32208</v>
      </c>
      <c r="H416" s="46">
        <f t="shared" si="41"/>
        <v>7829</v>
      </c>
      <c r="I416" s="55" t="s">
        <v>1612</v>
      </c>
      <c r="J416" s="56" t="s">
        <v>1613</v>
      </c>
      <c r="K416" s="55" t="s">
        <v>1614</v>
      </c>
      <c r="L416" s="55" t="s">
        <v>1288</v>
      </c>
      <c r="M416" s="56" t="s">
        <v>995</v>
      </c>
      <c r="N416" s="56" t="s">
        <v>440</v>
      </c>
      <c r="O416" s="57" t="s">
        <v>1188</v>
      </c>
      <c r="P416" s="57" t="s">
        <v>1189</v>
      </c>
    </row>
    <row r="417" spans="1:16" ht="26.25" thickBot="1" x14ac:dyDescent="0.25">
      <c r="A417" s="46" t="str">
        <f t="shared" si="36"/>
        <v> arXiv 1510.02111 </v>
      </c>
      <c r="B417" s="12" t="str">
        <f t="shared" si="37"/>
        <v>I</v>
      </c>
      <c r="C417" s="46">
        <f t="shared" si="38"/>
        <v>55278.678359999998</v>
      </c>
      <c r="D417" s="9" t="str">
        <f t="shared" si="39"/>
        <v>vis</v>
      </c>
      <c r="E417" s="54">
        <f>VLOOKUP(C417,Active!C$21:E$968,3,FALSE)</f>
        <v>7830.99942777243</v>
      </c>
      <c r="F417" s="12" t="s">
        <v>324</v>
      </c>
      <c r="G417" s="9" t="str">
        <f t="shared" si="40"/>
        <v>55278.67836</v>
      </c>
      <c r="H417" s="46">
        <f t="shared" si="41"/>
        <v>7831</v>
      </c>
      <c r="I417" s="55" t="s">
        <v>1615</v>
      </c>
      <c r="J417" s="56" t="s">
        <v>1616</v>
      </c>
      <c r="K417" s="55" t="s">
        <v>1617</v>
      </c>
      <c r="L417" s="55" t="s">
        <v>1309</v>
      </c>
      <c r="M417" s="56" t="s">
        <v>995</v>
      </c>
      <c r="N417" s="56" t="s">
        <v>440</v>
      </c>
      <c r="O417" s="57" t="s">
        <v>1188</v>
      </c>
      <c r="P417" s="57" t="s">
        <v>1189</v>
      </c>
    </row>
    <row r="418" spans="1:16" ht="26.25" thickBot="1" x14ac:dyDescent="0.25">
      <c r="A418" s="46" t="str">
        <f t="shared" si="36"/>
        <v> arXiv 1510.02111 </v>
      </c>
      <c r="B418" s="12" t="str">
        <f t="shared" si="37"/>
        <v>I</v>
      </c>
      <c r="C418" s="46">
        <f t="shared" si="38"/>
        <v>55280.856500000002</v>
      </c>
      <c r="D418" s="9" t="str">
        <f t="shared" si="39"/>
        <v>vis</v>
      </c>
      <c r="E418" s="54">
        <f>VLOOKUP(C418,Active!C$21:E$968,3,FALSE)</f>
        <v>7831.9994211613302</v>
      </c>
      <c r="F418" s="12" t="s">
        <v>324</v>
      </c>
      <c r="G418" s="9" t="str">
        <f t="shared" si="40"/>
        <v>55280.85650</v>
      </c>
      <c r="H418" s="46">
        <f t="shared" si="41"/>
        <v>7832</v>
      </c>
      <c r="I418" s="55" t="s">
        <v>1618</v>
      </c>
      <c r="J418" s="56" t="s">
        <v>1619</v>
      </c>
      <c r="K418" s="55" t="s">
        <v>1620</v>
      </c>
      <c r="L418" s="55" t="s">
        <v>1621</v>
      </c>
      <c r="M418" s="56" t="s">
        <v>995</v>
      </c>
      <c r="N418" s="56" t="s">
        <v>440</v>
      </c>
      <c r="O418" s="57" t="s">
        <v>1188</v>
      </c>
      <c r="P418" s="57" t="s">
        <v>1189</v>
      </c>
    </row>
    <row r="419" spans="1:16" ht="26.25" thickBot="1" x14ac:dyDescent="0.25">
      <c r="A419" s="46" t="str">
        <f t="shared" si="36"/>
        <v> arXiv 1510.02111 </v>
      </c>
      <c r="B419" s="12" t="str">
        <f t="shared" si="37"/>
        <v>I</v>
      </c>
      <c r="C419" s="46">
        <f t="shared" si="38"/>
        <v>55283.034650000001</v>
      </c>
      <c r="D419" s="9" t="str">
        <f t="shared" si="39"/>
        <v>vis</v>
      </c>
      <c r="E419" s="54">
        <f>VLOOKUP(C419,Active!C$21:E$968,3,FALSE)</f>
        <v>7832.9994191412716</v>
      </c>
      <c r="F419" s="12" t="s">
        <v>324</v>
      </c>
      <c r="G419" s="9" t="str">
        <f t="shared" si="40"/>
        <v>55283.03465</v>
      </c>
      <c r="H419" s="46">
        <f t="shared" si="41"/>
        <v>7833</v>
      </c>
      <c r="I419" s="55" t="s">
        <v>1622</v>
      </c>
      <c r="J419" s="56" t="s">
        <v>1623</v>
      </c>
      <c r="K419" s="55" t="s">
        <v>1624</v>
      </c>
      <c r="L419" s="55" t="s">
        <v>1625</v>
      </c>
      <c r="M419" s="56" t="s">
        <v>995</v>
      </c>
      <c r="N419" s="56" t="s">
        <v>440</v>
      </c>
      <c r="O419" s="57" t="s">
        <v>1188</v>
      </c>
      <c r="P419" s="57" t="s">
        <v>1189</v>
      </c>
    </row>
    <row r="420" spans="1:16" ht="26.25" thickBot="1" x14ac:dyDescent="0.25">
      <c r="A420" s="46" t="str">
        <f t="shared" si="36"/>
        <v> arXiv 1510.02111 </v>
      </c>
      <c r="B420" s="12" t="str">
        <f t="shared" si="37"/>
        <v>I</v>
      </c>
      <c r="C420" s="46">
        <f t="shared" si="38"/>
        <v>55285.212809999997</v>
      </c>
      <c r="D420" s="9" t="str">
        <f t="shared" si="39"/>
        <v>vis</v>
      </c>
      <c r="E420" s="54">
        <f>VLOOKUP(C420,Active!C$21:E$968,3,FALSE)</f>
        <v>7833.999421712253</v>
      </c>
      <c r="F420" s="12" t="s">
        <v>324</v>
      </c>
      <c r="G420" s="9" t="str">
        <f t="shared" si="40"/>
        <v>55285.21281</v>
      </c>
      <c r="H420" s="46">
        <f t="shared" si="41"/>
        <v>7834</v>
      </c>
      <c r="I420" s="55" t="s">
        <v>1626</v>
      </c>
      <c r="J420" s="56" t="s">
        <v>1627</v>
      </c>
      <c r="K420" s="55" t="s">
        <v>1628</v>
      </c>
      <c r="L420" s="55" t="s">
        <v>1621</v>
      </c>
      <c r="M420" s="56" t="s">
        <v>995</v>
      </c>
      <c r="N420" s="56" t="s">
        <v>440</v>
      </c>
      <c r="O420" s="57" t="s">
        <v>1188</v>
      </c>
      <c r="P420" s="57" t="s">
        <v>1189</v>
      </c>
    </row>
    <row r="421" spans="1:16" ht="26.25" thickBot="1" x14ac:dyDescent="0.25">
      <c r="A421" s="46" t="str">
        <f t="shared" si="36"/>
        <v> arXiv 1510.02111 </v>
      </c>
      <c r="B421" s="12" t="str">
        <f t="shared" si="37"/>
        <v>I</v>
      </c>
      <c r="C421" s="46">
        <f t="shared" si="38"/>
        <v>55287.39099</v>
      </c>
      <c r="D421" s="9" t="str">
        <f t="shared" si="39"/>
        <v>vis</v>
      </c>
      <c r="E421" s="54">
        <f>VLOOKUP(C421,Active!C$21:E$968,3,FALSE)</f>
        <v>7834.9994334653238</v>
      </c>
      <c r="F421" s="12" t="s">
        <v>324</v>
      </c>
      <c r="G421" s="9" t="str">
        <f t="shared" si="40"/>
        <v>55287.39099</v>
      </c>
      <c r="H421" s="46">
        <f t="shared" si="41"/>
        <v>7835</v>
      </c>
      <c r="I421" s="55" t="s">
        <v>1629</v>
      </c>
      <c r="J421" s="56" t="s">
        <v>1630</v>
      </c>
      <c r="K421" s="55" t="s">
        <v>1631</v>
      </c>
      <c r="L421" s="55" t="s">
        <v>1380</v>
      </c>
      <c r="M421" s="56" t="s">
        <v>995</v>
      </c>
      <c r="N421" s="56" t="s">
        <v>440</v>
      </c>
      <c r="O421" s="57" t="s">
        <v>1188</v>
      </c>
      <c r="P421" s="57" t="s">
        <v>1189</v>
      </c>
    </row>
    <row r="422" spans="1:16" ht="26.25" thickBot="1" x14ac:dyDescent="0.25">
      <c r="A422" s="46" t="str">
        <f t="shared" si="36"/>
        <v> arXiv 1510.02111 </v>
      </c>
      <c r="B422" s="12" t="str">
        <f t="shared" si="37"/>
        <v>I</v>
      </c>
      <c r="C422" s="46">
        <f t="shared" si="38"/>
        <v>55289.569159999999</v>
      </c>
      <c r="D422" s="9" t="str">
        <f t="shared" si="39"/>
        <v>vis</v>
      </c>
      <c r="E422" s="54">
        <f>VLOOKUP(C422,Active!C$21:E$968,3,FALSE)</f>
        <v>7835.9994406273499</v>
      </c>
      <c r="F422" s="12" t="s">
        <v>324</v>
      </c>
      <c r="G422" s="9" t="str">
        <f t="shared" si="40"/>
        <v>55289.56916</v>
      </c>
      <c r="H422" s="46">
        <f t="shared" si="41"/>
        <v>7836</v>
      </c>
      <c r="I422" s="55" t="s">
        <v>1632</v>
      </c>
      <c r="J422" s="56" t="s">
        <v>1633</v>
      </c>
      <c r="K422" s="55" t="s">
        <v>1634</v>
      </c>
      <c r="L422" s="55" t="s">
        <v>1288</v>
      </c>
      <c r="M422" s="56" t="s">
        <v>995</v>
      </c>
      <c r="N422" s="56" t="s">
        <v>440</v>
      </c>
      <c r="O422" s="57" t="s">
        <v>1188</v>
      </c>
      <c r="P422" s="57" t="s">
        <v>1189</v>
      </c>
    </row>
    <row r="423" spans="1:16" ht="26.25" thickBot="1" x14ac:dyDescent="0.25">
      <c r="A423" s="46" t="str">
        <f t="shared" si="36"/>
        <v> arXiv 1510.02111 </v>
      </c>
      <c r="B423" s="12" t="str">
        <f t="shared" si="37"/>
        <v>I</v>
      </c>
      <c r="C423" s="46">
        <f t="shared" si="38"/>
        <v>55291.747329999998</v>
      </c>
      <c r="D423" s="9" t="str">
        <f t="shared" si="39"/>
        <v>vis</v>
      </c>
      <c r="E423" s="54">
        <f>VLOOKUP(C423,Active!C$21:E$968,3,FALSE)</f>
        <v>7836.999447789377</v>
      </c>
      <c r="F423" s="12" t="s">
        <v>324</v>
      </c>
      <c r="G423" s="9" t="str">
        <f t="shared" si="40"/>
        <v>55291.74733</v>
      </c>
      <c r="H423" s="46">
        <f t="shared" si="41"/>
        <v>7837</v>
      </c>
      <c r="I423" s="55" t="s">
        <v>1635</v>
      </c>
      <c r="J423" s="56" t="s">
        <v>1636</v>
      </c>
      <c r="K423" s="55" t="s">
        <v>1637</v>
      </c>
      <c r="L423" s="55" t="s">
        <v>1322</v>
      </c>
      <c r="M423" s="56" t="s">
        <v>995</v>
      </c>
      <c r="N423" s="56" t="s">
        <v>440</v>
      </c>
      <c r="O423" s="57" t="s">
        <v>1188</v>
      </c>
      <c r="P423" s="57" t="s">
        <v>1189</v>
      </c>
    </row>
    <row r="424" spans="1:16" ht="26.25" thickBot="1" x14ac:dyDescent="0.25">
      <c r="A424" s="46" t="str">
        <f t="shared" si="36"/>
        <v> arXiv 1510.02111 </v>
      </c>
      <c r="B424" s="12" t="str">
        <f t="shared" si="37"/>
        <v>I</v>
      </c>
      <c r="C424" s="46">
        <f t="shared" si="38"/>
        <v>55293.925490000001</v>
      </c>
      <c r="D424" s="9" t="str">
        <f t="shared" si="39"/>
        <v>vis</v>
      </c>
      <c r="E424" s="54">
        <f>VLOOKUP(C424,Active!C$21:E$968,3,FALSE)</f>
        <v>7837.9994503603621</v>
      </c>
      <c r="F424" s="12" t="s">
        <v>324</v>
      </c>
      <c r="G424" s="9" t="str">
        <f t="shared" si="40"/>
        <v>55293.92549</v>
      </c>
      <c r="H424" s="46">
        <f t="shared" si="41"/>
        <v>7838</v>
      </c>
      <c r="I424" s="55" t="s">
        <v>1638</v>
      </c>
      <c r="J424" s="56" t="s">
        <v>1639</v>
      </c>
      <c r="K424" s="55" t="s">
        <v>1640</v>
      </c>
      <c r="L424" s="55" t="s">
        <v>1322</v>
      </c>
      <c r="M424" s="56" t="s">
        <v>995</v>
      </c>
      <c r="N424" s="56" t="s">
        <v>440</v>
      </c>
      <c r="O424" s="57" t="s">
        <v>1188</v>
      </c>
      <c r="P424" s="57" t="s">
        <v>1189</v>
      </c>
    </row>
    <row r="425" spans="1:16" ht="26.25" thickBot="1" x14ac:dyDescent="0.25">
      <c r="A425" s="46" t="str">
        <f t="shared" si="36"/>
        <v> arXiv 1510.02111 </v>
      </c>
      <c r="B425" s="12" t="str">
        <f t="shared" si="37"/>
        <v>I</v>
      </c>
      <c r="C425" s="46">
        <f t="shared" si="38"/>
        <v>55296.103620000002</v>
      </c>
      <c r="D425" s="9" t="str">
        <f t="shared" si="39"/>
        <v>vis</v>
      </c>
      <c r="E425" s="54">
        <f>VLOOKUP(C425,Active!C$21:E$968,3,FALSE)</f>
        <v>7838.9994391582177</v>
      </c>
      <c r="F425" s="12" t="s">
        <v>324</v>
      </c>
      <c r="G425" s="9" t="str">
        <f t="shared" si="40"/>
        <v>55296.10362</v>
      </c>
      <c r="H425" s="46">
        <f t="shared" si="41"/>
        <v>7839</v>
      </c>
      <c r="I425" s="55" t="s">
        <v>1641</v>
      </c>
      <c r="J425" s="56" t="s">
        <v>1642</v>
      </c>
      <c r="K425" s="55" t="s">
        <v>1643</v>
      </c>
      <c r="L425" s="55" t="s">
        <v>1288</v>
      </c>
      <c r="M425" s="56" t="s">
        <v>995</v>
      </c>
      <c r="N425" s="56" t="s">
        <v>440</v>
      </c>
      <c r="O425" s="57" t="s">
        <v>1188</v>
      </c>
      <c r="P425" s="57" t="s">
        <v>1189</v>
      </c>
    </row>
    <row r="426" spans="1:16" ht="26.25" thickBot="1" x14ac:dyDescent="0.25">
      <c r="A426" s="46" t="str">
        <f t="shared" si="36"/>
        <v> arXiv 1510.02111 </v>
      </c>
      <c r="B426" s="12" t="str">
        <f t="shared" si="37"/>
        <v>I</v>
      </c>
      <c r="C426" s="46">
        <f t="shared" si="38"/>
        <v>55298.281799999997</v>
      </c>
      <c r="D426" s="9" t="str">
        <f t="shared" si="39"/>
        <v>vis</v>
      </c>
      <c r="E426" s="54">
        <f>VLOOKUP(C426,Active!C$21:E$968,3,FALSE)</f>
        <v>7839.9994509112848</v>
      </c>
      <c r="F426" s="12" t="s">
        <v>324</v>
      </c>
      <c r="G426" s="9" t="str">
        <f t="shared" si="40"/>
        <v>55298.28180</v>
      </c>
      <c r="H426" s="46">
        <f t="shared" si="41"/>
        <v>7840</v>
      </c>
      <c r="I426" s="55" t="s">
        <v>1644</v>
      </c>
      <c r="J426" s="56" t="s">
        <v>1645</v>
      </c>
      <c r="K426" s="55" t="s">
        <v>1646</v>
      </c>
      <c r="L426" s="55" t="s">
        <v>1322</v>
      </c>
      <c r="M426" s="56" t="s">
        <v>995</v>
      </c>
      <c r="N426" s="56" t="s">
        <v>440</v>
      </c>
      <c r="O426" s="57" t="s">
        <v>1188</v>
      </c>
      <c r="P426" s="57" t="s">
        <v>1189</v>
      </c>
    </row>
    <row r="427" spans="1:16" ht="26.25" thickBot="1" x14ac:dyDescent="0.25">
      <c r="A427" s="46" t="str">
        <f t="shared" si="36"/>
        <v> arXiv 1510.02111 </v>
      </c>
      <c r="B427" s="12" t="str">
        <f t="shared" si="37"/>
        <v>I</v>
      </c>
      <c r="C427" s="46">
        <f t="shared" si="38"/>
        <v>55300.459970000004</v>
      </c>
      <c r="D427" s="9" t="str">
        <f t="shared" si="39"/>
        <v>vis</v>
      </c>
      <c r="E427" s="54">
        <f>VLOOKUP(C427,Active!C$21:E$968,3,FALSE)</f>
        <v>7840.9994580733146</v>
      </c>
      <c r="F427" s="12" t="s">
        <v>324</v>
      </c>
      <c r="G427" s="9" t="str">
        <f t="shared" si="40"/>
        <v>55300.45997</v>
      </c>
      <c r="H427" s="46">
        <f t="shared" si="41"/>
        <v>7841</v>
      </c>
      <c r="I427" s="55" t="s">
        <v>1647</v>
      </c>
      <c r="J427" s="56" t="s">
        <v>1648</v>
      </c>
      <c r="K427" s="55" t="s">
        <v>1649</v>
      </c>
      <c r="L427" s="55" t="s">
        <v>1200</v>
      </c>
      <c r="M427" s="56" t="s">
        <v>995</v>
      </c>
      <c r="N427" s="56" t="s">
        <v>440</v>
      </c>
      <c r="O427" s="57" t="s">
        <v>1188</v>
      </c>
      <c r="P427" s="57" t="s">
        <v>1189</v>
      </c>
    </row>
    <row r="428" spans="1:16" ht="26.25" thickBot="1" x14ac:dyDescent="0.25">
      <c r="A428" s="46" t="str">
        <f t="shared" si="36"/>
        <v> arXiv 1510.02111 </v>
      </c>
      <c r="B428" s="12" t="str">
        <f t="shared" si="37"/>
        <v>I</v>
      </c>
      <c r="C428" s="46">
        <f t="shared" si="38"/>
        <v>55302.638120000003</v>
      </c>
      <c r="D428" s="9" t="str">
        <f t="shared" si="39"/>
        <v>vis</v>
      </c>
      <c r="E428" s="54">
        <f>VLOOKUP(C428,Active!C$21:E$968,3,FALSE)</f>
        <v>7841.9994560532559</v>
      </c>
      <c r="F428" s="12" t="s">
        <v>324</v>
      </c>
      <c r="G428" s="9" t="str">
        <f t="shared" si="40"/>
        <v>55302.63812</v>
      </c>
      <c r="H428" s="46">
        <f t="shared" si="41"/>
        <v>7842</v>
      </c>
      <c r="I428" s="55" t="s">
        <v>1650</v>
      </c>
      <c r="J428" s="56" t="s">
        <v>1651</v>
      </c>
      <c r="K428" s="55" t="s">
        <v>1652</v>
      </c>
      <c r="L428" s="55" t="s">
        <v>1200</v>
      </c>
      <c r="M428" s="56" t="s">
        <v>995</v>
      </c>
      <c r="N428" s="56" t="s">
        <v>440</v>
      </c>
      <c r="O428" s="57" t="s">
        <v>1188</v>
      </c>
      <c r="P428" s="57" t="s">
        <v>1189</v>
      </c>
    </row>
    <row r="429" spans="1:16" ht="26.25" thickBot="1" x14ac:dyDescent="0.25">
      <c r="A429" s="46" t="str">
        <f t="shared" si="36"/>
        <v> arXiv 1510.02111 </v>
      </c>
      <c r="B429" s="12" t="str">
        <f t="shared" si="37"/>
        <v>I</v>
      </c>
      <c r="C429" s="46">
        <f t="shared" si="38"/>
        <v>55304.816310000002</v>
      </c>
      <c r="D429" s="9" t="str">
        <f t="shared" si="39"/>
        <v>vis</v>
      </c>
      <c r="E429" s="54">
        <f>VLOOKUP(C429,Active!C$21:E$968,3,FALSE)</f>
        <v>7842.9994723973678</v>
      </c>
      <c r="F429" s="12" t="s">
        <v>324</v>
      </c>
      <c r="G429" s="9" t="str">
        <f t="shared" si="40"/>
        <v>55304.81631</v>
      </c>
      <c r="H429" s="46">
        <f t="shared" si="41"/>
        <v>7843</v>
      </c>
      <c r="I429" s="55" t="s">
        <v>1657</v>
      </c>
      <c r="J429" s="56" t="s">
        <v>1658</v>
      </c>
      <c r="K429" s="55" t="s">
        <v>1655</v>
      </c>
      <c r="L429" s="55" t="s">
        <v>1208</v>
      </c>
      <c r="M429" s="56" t="s">
        <v>995</v>
      </c>
      <c r="N429" s="56" t="s">
        <v>440</v>
      </c>
      <c r="O429" s="57" t="s">
        <v>1188</v>
      </c>
      <c r="P429" s="57" t="s">
        <v>1189</v>
      </c>
    </row>
    <row r="430" spans="1:16" ht="26.25" thickBot="1" x14ac:dyDescent="0.25">
      <c r="A430" s="46" t="str">
        <f t="shared" si="36"/>
        <v> arXiv 1510.02111 </v>
      </c>
      <c r="B430" s="12" t="str">
        <f t="shared" si="37"/>
        <v>I</v>
      </c>
      <c r="C430" s="46">
        <f t="shared" si="38"/>
        <v>55306.99439</v>
      </c>
      <c r="D430" s="9" t="str">
        <f t="shared" si="39"/>
        <v>vis</v>
      </c>
      <c r="E430" s="54">
        <f>VLOOKUP(C430,Active!C$21:E$968,3,FALSE)</f>
        <v>7843.9994382400082</v>
      </c>
      <c r="F430" s="12" t="s">
        <v>324</v>
      </c>
      <c r="G430" s="9" t="str">
        <f t="shared" si="40"/>
        <v>55306.99439</v>
      </c>
      <c r="H430" s="46">
        <f t="shared" si="41"/>
        <v>7844</v>
      </c>
      <c r="I430" s="55" t="s">
        <v>1659</v>
      </c>
      <c r="J430" s="56" t="s">
        <v>1660</v>
      </c>
      <c r="K430" s="55" t="s">
        <v>1661</v>
      </c>
      <c r="L430" s="55" t="s">
        <v>1288</v>
      </c>
      <c r="M430" s="56" t="s">
        <v>995</v>
      </c>
      <c r="N430" s="56" t="s">
        <v>440</v>
      </c>
      <c r="O430" s="57" t="s">
        <v>1188</v>
      </c>
      <c r="P430" s="57" t="s">
        <v>1189</v>
      </c>
    </row>
    <row r="431" spans="1:16" ht="26.25" thickBot="1" x14ac:dyDescent="0.25">
      <c r="A431" s="46" t="str">
        <f t="shared" si="36"/>
        <v> arXiv 1510.02111 </v>
      </c>
      <c r="B431" s="12" t="str">
        <f t="shared" si="37"/>
        <v>I</v>
      </c>
      <c r="C431" s="46">
        <f t="shared" si="38"/>
        <v>55311.350740000002</v>
      </c>
      <c r="D431" s="9" t="str">
        <f t="shared" si="39"/>
        <v>vis</v>
      </c>
      <c r="E431" s="54">
        <f>VLOOKUP(C431,Active!C$21:E$968,3,FALSE)</f>
        <v>7845.9994571551051</v>
      </c>
      <c r="F431" s="12" t="s">
        <v>324</v>
      </c>
      <c r="G431" s="9" t="str">
        <f t="shared" si="40"/>
        <v>55311.35074</v>
      </c>
      <c r="H431" s="46">
        <f t="shared" si="41"/>
        <v>7846</v>
      </c>
      <c r="I431" s="55" t="s">
        <v>1662</v>
      </c>
      <c r="J431" s="56" t="s">
        <v>1663</v>
      </c>
      <c r="K431" s="55" t="s">
        <v>1664</v>
      </c>
      <c r="L431" s="55" t="s">
        <v>1200</v>
      </c>
      <c r="M431" s="56" t="s">
        <v>995</v>
      </c>
      <c r="N431" s="56" t="s">
        <v>440</v>
      </c>
      <c r="O431" s="57" t="s">
        <v>1188</v>
      </c>
      <c r="P431" s="57" t="s">
        <v>1189</v>
      </c>
    </row>
    <row r="432" spans="1:16" ht="26.25" thickBot="1" x14ac:dyDescent="0.25">
      <c r="A432" s="46" t="str">
        <f t="shared" si="36"/>
        <v> arXiv 1510.02111 </v>
      </c>
      <c r="B432" s="12" t="str">
        <f t="shared" si="37"/>
        <v>I</v>
      </c>
      <c r="C432" s="46">
        <f t="shared" si="38"/>
        <v>55313.528890000001</v>
      </c>
      <c r="D432" s="9" t="str">
        <f t="shared" si="39"/>
        <v>vis</v>
      </c>
      <c r="E432" s="54">
        <f>VLOOKUP(C432,Active!C$21:E$968,3,FALSE)</f>
        <v>7846.9994551350464</v>
      </c>
      <c r="F432" s="12" t="s">
        <v>324</v>
      </c>
      <c r="G432" s="9" t="str">
        <f t="shared" si="40"/>
        <v>55313.52889</v>
      </c>
      <c r="H432" s="46">
        <f t="shared" si="41"/>
        <v>7847</v>
      </c>
      <c r="I432" s="55" t="s">
        <v>1665</v>
      </c>
      <c r="J432" s="56" t="s">
        <v>1666</v>
      </c>
      <c r="K432" s="55" t="s">
        <v>1667</v>
      </c>
      <c r="L432" s="55" t="s">
        <v>1284</v>
      </c>
      <c r="M432" s="56" t="s">
        <v>995</v>
      </c>
      <c r="N432" s="56" t="s">
        <v>440</v>
      </c>
      <c r="O432" s="57" t="s">
        <v>1188</v>
      </c>
      <c r="P432" s="57" t="s">
        <v>1189</v>
      </c>
    </row>
    <row r="433" spans="1:16" ht="26.25" thickBot="1" x14ac:dyDescent="0.25">
      <c r="A433" s="46" t="str">
        <f t="shared" si="36"/>
        <v> arXiv 1510.02111 </v>
      </c>
      <c r="B433" s="12" t="str">
        <f t="shared" si="37"/>
        <v>I</v>
      </c>
      <c r="C433" s="46">
        <f t="shared" si="38"/>
        <v>55315.707029999998</v>
      </c>
      <c r="D433" s="9" t="str">
        <f t="shared" si="39"/>
        <v>vis</v>
      </c>
      <c r="E433" s="54">
        <f>VLOOKUP(C433,Active!C$21:E$968,3,FALSE)</f>
        <v>7847.9994485239431</v>
      </c>
      <c r="F433" s="12" t="s">
        <v>324</v>
      </c>
      <c r="G433" s="9" t="str">
        <f t="shared" si="40"/>
        <v>55315.70703</v>
      </c>
      <c r="H433" s="46">
        <f t="shared" si="41"/>
        <v>7848</v>
      </c>
      <c r="I433" s="55" t="s">
        <v>1668</v>
      </c>
      <c r="J433" s="56" t="s">
        <v>1669</v>
      </c>
      <c r="K433" s="55" t="s">
        <v>1670</v>
      </c>
      <c r="L433" s="55" t="s">
        <v>1322</v>
      </c>
      <c r="M433" s="56" t="s">
        <v>995</v>
      </c>
      <c r="N433" s="56" t="s">
        <v>440</v>
      </c>
      <c r="O433" s="57" t="s">
        <v>1188</v>
      </c>
      <c r="P433" s="57" t="s">
        <v>1189</v>
      </c>
    </row>
    <row r="434" spans="1:16" ht="26.25" thickBot="1" x14ac:dyDescent="0.25">
      <c r="A434" s="46" t="str">
        <f t="shared" si="36"/>
        <v> arXiv 1510.02111 </v>
      </c>
      <c r="B434" s="12" t="str">
        <f t="shared" si="37"/>
        <v>I</v>
      </c>
      <c r="C434" s="46">
        <f t="shared" si="38"/>
        <v>55317.885249999999</v>
      </c>
      <c r="D434" s="9" t="str">
        <f t="shared" si="39"/>
        <v>vis</v>
      </c>
      <c r="E434" s="54">
        <f>VLOOKUP(C434,Active!C$21:E$968,3,FALSE)</f>
        <v>7848.9994786411844</v>
      </c>
      <c r="F434" s="12" t="s">
        <v>324</v>
      </c>
      <c r="G434" s="9" t="str">
        <f t="shared" si="40"/>
        <v>55317.88525</v>
      </c>
      <c r="H434" s="46">
        <f t="shared" si="41"/>
        <v>7849</v>
      </c>
      <c r="I434" s="55" t="s">
        <v>1671</v>
      </c>
      <c r="J434" s="56" t="s">
        <v>1672</v>
      </c>
      <c r="K434" s="55" t="s">
        <v>1673</v>
      </c>
      <c r="L434" s="55" t="s">
        <v>1196</v>
      </c>
      <c r="M434" s="56" t="s">
        <v>995</v>
      </c>
      <c r="N434" s="56" t="s">
        <v>440</v>
      </c>
      <c r="O434" s="57" t="s">
        <v>1188</v>
      </c>
      <c r="P434" s="57" t="s">
        <v>1189</v>
      </c>
    </row>
    <row r="435" spans="1:16" ht="26.25" thickBot="1" x14ac:dyDescent="0.25">
      <c r="A435" s="46" t="str">
        <f t="shared" si="36"/>
        <v> arXiv 1510.02111 </v>
      </c>
      <c r="B435" s="12" t="str">
        <f t="shared" si="37"/>
        <v>I</v>
      </c>
      <c r="C435" s="46">
        <f t="shared" si="38"/>
        <v>55320.063340000001</v>
      </c>
      <c r="D435" s="9" t="str">
        <f t="shared" si="39"/>
        <v>vis</v>
      </c>
      <c r="E435" s="54">
        <f>VLOOKUP(C435,Active!C$21:E$968,3,FALSE)</f>
        <v>7849.9994490748695</v>
      </c>
      <c r="F435" s="12" t="s">
        <v>324</v>
      </c>
      <c r="G435" s="9" t="str">
        <f t="shared" si="40"/>
        <v>55320.06334</v>
      </c>
      <c r="H435" s="46">
        <f t="shared" si="41"/>
        <v>7850</v>
      </c>
      <c r="I435" s="55" t="s">
        <v>1674</v>
      </c>
      <c r="J435" s="56" t="s">
        <v>1675</v>
      </c>
      <c r="K435" s="55" t="s">
        <v>1676</v>
      </c>
      <c r="L435" s="55" t="s">
        <v>1322</v>
      </c>
      <c r="M435" s="56" t="s">
        <v>995</v>
      </c>
      <c r="N435" s="56" t="s">
        <v>440</v>
      </c>
      <c r="O435" s="57" t="s">
        <v>1188</v>
      </c>
      <c r="P435" s="57" t="s">
        <v>1189</v>
      </c>
    </row>
    <row r="436" spans="1:16" ht="26.25" thickBot="1" x14ac:dyDescent="0.25">
      <c r="A436" s="46" t="str">
        <f t="shared" si="36"/>
        <v> arXiv 1510.02111 </v>
      </c>
      <c r="B436" s="12" t="str">
        <f t="shared" si="37"/>
        <v>I</v>
      </c>
      <c r="C436" s="46">
        <f t="shared" si="38"/>
        <v>55322.241520000003</v>
      </c>
      <c r="D436" s="9" t="str">
        <f t="shared" si="39"/>
        <v>vis</v>
      </c>
      <c r="E436" s="54">
        <f>VLOOKUP(C436,Active!C$21:E$968,3,FALSE)</f>
        <v>7850.9994608279403</v>
      </c>
      <c r="F436" s="12" t="s">
        <v>324</v>
      </c>
      <c r="G436" s="9" t="str">
        <f t="shared" si="40"/>
        <v>55322.24152</v>
      </c>
      <c r="H436" s="46">
        <f t="shared" si="41"/>
        <v>7851</v>
      </c>
      <c r="I436" s="55" t="s">
        <v>1677</v>
      </c>
      <c r="J436" s="56" t="s">
        <v>1678</v>
      </c>
      <c r="K436" s="55" t="s">
        <v>1679</v>
      </c>
      <c r="L436" s="55" t="s">
        <v>1204</v>
      </c>
      <c r="M436" s="56" t="s">
        <v>995</v>
      </c>
      <c r="N436" s="56" t="s">
        <v>440</v>
      </c>
      <c r="O436" s="57" t="s">
        <v>1188</v>
      </c>
      <c r="P436" s="57" t="s">
        <v>1189</v>
      </c>
    </row>
    <row r="437" spans="1:16" ht="26.25" thickBot="1" x14ac:dyDescent="0.25">
      <c r="A437" s="46" t="str">
        <f t="shared" si="36"/>
        <v> arXiv 1510.02111 </v>
      </c>
      <c r="B437" s="12" t="str">
        <f t="shared" si="37"/>
        <v>I</v>
      </c>
      <c r="C437" s="46">
        <f t="shared" si="38"/>
        <v>55324.419679999999</v>
      </c>
      <c r="D437" s="9" t="str">
        <f t="shared" si="39"/>
        <v>vis</v>
      </c>
      <c r="E437" s="54">
        <f>VLOOKUP(C437,Active!C$21:E$968,3,FALSE)</f>
        <v>7851.9994633989227</v>
      </c>
      <c r="F437" s="12" t="s">
        <v>324</v>
      </c>
      <c r="G437" s="9" t="str">
        <f t="shared" si="40"/>
        <v>55324.41968</v>
      </c>
      <c r="H437" s="46">
        <f t="shared" si="41"/>
        <v>7852</v>
      </c>
      <c r="I437" s="55" t="s">
        <v>1680</v>
      </c>
      <c r="J437" s="56" t="s">
        <v>1681</v>
      </c>
      <c r="K437" s="55" t="s">
        <v>1682</v>
      </c>
      <c r="L437" s="55" t="s">
        <v>1204</v>
      </c>
      <c r="M437" s="56" t="s">
        <v>995</v>
      </c>
      <c r="N437" s="56" t="s">
        <v>440</v>
      </c>
      <c r="O437" s="57" t="s">
        <v>1188</v>
      </c>
      <c r="P437" s="57" t="s">
        <v>1189</v>
      </c>
    </row>
    <row r="438" spans="1:16" ht="26.25" thickBot="1" x14ac:dyDescent="0.25">
      <c r="A438" s="46" t="str">
        <f t="shared" si="36"/>
        <v> arXiv 1510.02111 </v>
      </c>
      <c r="B438" s="12" t="str">
        <f t="shared" si="37"/>
        <v>I</v>
      </c>
      <c r="C438" s="46">
        <f t="shared" si="38"/>
        <v>55326.598039999997</v>
      </c>
      <c r="D438" s="9" t="str">
        <f t="shared" si="39"/>
        <v>vis</v>
      </c>
      <c r="E438" s="54">
        <f>VLOOKUP(C438,Active!C$21:E$968,3,FALSE)</f>
        <v>7852.9995577907603</v>
      </c>
      <c r="F438" s="12" t="s">
        <v>324</v>
      </c>
      <c r="G438" s="9" t="str">
        <f t="shared" si="40"/>
        <v>55326.59804</v>
      </c>
      <c r="H438" s="46">
        <f t="shared" si="41"/>
        <v>7853</v>
      </c>
      <c r="I438" s="55" t="s">
        <v>1683</v>
      </c>
      <c r="J438" s="56" t="s">
        <v>1684</v>
      </c>
      <c r="K438" s="55" t="s">
        <v>1685</v>
      </c>
      <c r="L438" s="55" t="s">
        <v>1686</v>
      </c>
      <c r="M438" s="56" t="s">
        <v>995</v>
      </c>
      <c r="N438" s="56" t="s">
        <v>440</v>
      </c>
      <c r="O438" s="57" t="s">
        <v>1188</v>
      </c>
      <c r="P438" s="57" t="s">
        <v>1189</v>
      </c>
    </row>
    <row r="439" spans="1:16" ht="26.25" thickBot="1" x14ac:dyDescent="0.25">
      <c r="A439" s="46" t="str">
        <f t="shared" si="36"/>
        <v> arXiv 1510.02111 </v>
      </c>
      <c r="B439" s="12" t="str">
        <f t="shared" si="37"/>
        <v>I</v>
      </c>
      <c r="C439" s="46">
        <f t="shared" si="38"/>
        <v>55328.775999999998</v>
      </c>
      <c r="D439" s="9" t="str">
        <f t="shared" si="39"/>
        <v>vis</v>
      </c>
      <c r="E439" s="54">
        <f>VLOOKUP(C439,Active!C$21:E$968,3,FALSE)</f>
        <v>7853.9994685408901</v>
      </c>
      <c r="F439" s="12" t="s">
        <v>324</v>
      </c>
      <c r="G439" s="9" t="str">
        <f t="shared" si="40"/>
        <v>55328.77600</v>
      </c>
      <c r="H439" s="46">
        <f t="shared" si="41"/>
        <v>7854</v>
      </c>
      <c r="I439" s="55" t="s">
        <v>1687</v>
      </c>
      <c r="J439" s="56" t="s">
        <v>1688</v>
      </c>
      <c r="K439" s="55" t="s">
        <v>1689</v>
      </c>
      <c r="L439" s="55" t="s">
        <v>1212</v>
      </c>
      <c r="M439" s="56" t="s">
        <v>995</v>
      </c>
      <c r="N439" s="56" t="s">
        <v>440</v>
      </c>
      <c r="O439" s="57" t="s">
        <v>1188</v>
      </c>
      <c r="P439" s="57" t="s">
        <v>1189</v>
      </c>
    </row>
    <row r="440" spans="1:16" ht="26.25" thickBot="1" x14ac:dyDescent="0.25">
      <c r="A440" s="46" t="str">
        <f t="shared" si="36"/>
        <v> arXiv 1510.02111 </v>
      </c>
      <c r="B440" s="12" t="str">
        <f t="shared" si="37"/>
        <v>I</v>
      </c>
      <c r="C440" s="46">
        <f t="shared" si="38"/>
        <v>55330.954259999999</v>
      </c>
      <c r="D440" s="9" t="str">
        <f t="shared" si="39"/>
        <v>vis</v>
      </c>
      <c r="E440" s="54">
        <f>VLOOKUP(C440,Active!C$21:E$968,3,FALSE)</f>
        <v>7854.9995170223019</v>
      </c>
      <c r="F440" s="12" t="s">
        <v>324</v>
      </c>
      <c r="G440" s="9" t="str">
        <f t="shared" si="40"/>
        <v>55330.95426</v>
      </c>
      <c r="H440" s="46">
        <f t="shared" si="41"/>
        <v>7855</v>
      </c>
      <c r="I440" s="55" t="s">
        <v>1690</v>
      </c>
      <c r="J440" s="56" t="s">
        <v>1691</v>
      </c>
      <c r="K440" s="55" t="s">
        <v>1692</v>
      </c>
      <c r="L440" s="55" t="s">
        <v>1361</v>
      </c>
      <c r="M440" s="56" t="s">
        <v>995</v>
      </c>
      <c r="N440" s="56" t="s">
        <v>440</v>
      </c>
      <c r="O440" s="57" t="s">
        <v>1188</v>
      </c>
      <c r="P440" s="57" t="s">
        <v>1189</v>
      </c>
    </row>
    <row r="441" spans="1:16" ht="26.25" thickBot="1" x14ac:dyDescent="0.25">
      <c r="A441" s="46" t="str">
        <f t="shared" si="36"/>
        <v> arXiv 1510.02111 </v>
      </c>
      <c r="B441" s="12" t="str">
        <f t="shared" si="37"/>
        <v>I</v>
      </c>
      <c r="C441" s="46">
        <f t="shared" si="38"/>
        <v>55335.310619999997</v>
      </c>
      <c r="D441" s="9" t="str">
        <f t="shared" si="39"/>
        <v>vis</v>
      </c>
      <c r="E441" s="54">
        <f>VLOOKUP(C441,Active!C$21:E$968,3,FALSE)</f>
        <v>7856.9995405284399</v>
      </c>
      <c r="F441" s="12" t="s">
        <v>324</v>
      </c>
      <c r="G441" s="9" t="str">
        <f t="shared" si="40"/>
        <v>55335.31062</v>
      </c>
      <c r="H441" s="46">
        <f t="shared" si="41"/>
        <v>7857</v>
      </c>
      <c r="I441" s="55" t="s">
        <v>1693</v>
      </c>
      <c r="J441" s="56" t="s">
        <v>1694</v>
      </c>
      <c r="K441" s="55" t="s">
        <v>1695</v>
      </c>
      <c r="L441" s="55" t="s">
        <v>1241</v>
      </c>
      <c r="M441" s="56" t="s">
        <v>995</v>
      </c>
      <c r="N441" s="56" t="s">
        <v>440</v>
      </c>
      <c r="O441" s="57" t="s">
        <v>1188</v>
      </c>
      <c r="P441" s="57" t="s">
        <v>1189</v>
      </c>
    </row>
    <row r="442" spans="1:16" ht="26.25" thickBot="1" x14ac:dyDescent="0.25">
      <c r="A442" s="46" t="str">
        <f t="shared" si="36"/>
        <v> arXiv 1510.02111 </v>
      </c>
      <c r="B442" s="12" t="str">
        <f t="shared" si="37"/>
        <v>I</v>
      </c>
      <c r="C442" s="46">
        <f t="shared" si="38"/>
        <v>55337.488740000001</v>
      </c>
      <c r="D442" s="9" t="str">
        <f t="shared" si="39"/>
        <v>vis</v>
      </c>
      <c r="E442" s="54">
        <f>VLOOKUP(C442,Active!C$21:E$968,3,FALSE)</f>
        <v>7857.9995247352545</v>
      </c>
      <c r="F442" s="12" t="s">
        <v>324</v>
      </c>
      <c r="G442" s="9" t="str">
        <f t="shared" si="40"/>
        <v>55337.48874</v>
      </c>
      <c r="H442" s="46">
        <f t="shared" si="41"/>
        <v>7858</v>
      </c>
      <c r="I442" s="55" t="s">
        <v>1696</v>
      </c>
      <c r="J442" s="56" t="s">
        <v>1697</v>
      </c>
      <c r="K442" s="55" t="s">
        <v>1698</v>
      </c>
      <c r="L442" s="55" t="s">
        <v>1532</v>
      </c>
      <c r="M442" s="56" t="s">
        <v>995</v>
      </c>
      <c r="N442" s="56" t="s">
        <v>440</v>
      </c>
      <c r="O442" s="57" t="s">
        <v>1188</v>
      </c>
      <c r="P442" s="57" t="s">
        <v>1189</v>
      </c>
    </row>
    <row r="443" spans="1:16" ht="26.25" thickBot="1" x14ac:dyDescent="0.25">
      <c r="A443" s="46" t="str">
        <f t="shared" si="36"/>
        <v> arXiv 1510.02111 </v>
      </c>
      <c r="B443" s="12" t="str">
        <f t="shared" si="37"/>
        <v>I</v>
      </c>
      <c r="C443" s="46">
        <f t="shared" si="38"/>
        <v>55339.666839999998</v>
      </c>
      <c r="D443" s="9" t="str">
        <f t="shared" si="39"/>
        <v>vis</v>
      </c>
      <c r="E443" s="54">
        <f>VLOOKUP(C443,Active!C$21:E$968,3,FALSE)</f>
        <v>7858.9994997599806</v>
      </c>
      <c r="F443" s="12" t="s">
        <v>324</v>
      </c>
      <c r="G443" s="9" t="str">
        <f t="shared" si="40"/>
        <v>55339.66684</v>
      </c>
      <c r="H443" s="46">
        <f t="shared" si="41"/>
        <v>7859</v>
      </c>
      <c r="I443" s="55" t="s">
        <v>1699</v>
      </c>
      <c r="J443" s="56" t="s">
        <v>1700</v>
      </c>
      <c r="K443" s="55" t="s">
        <v>1701</v>
      </c>
      <c r="L443" s="55" t="s">
        <v>1249</v>
      </c>
      <c r="M443" s="56" t="s">
        <v>995</v>
      </c>
      <c r="N443" s="56" t="s">
        <v>440</v>
      </c>
      <c r="O443" s="57" t="s">
        <v>1188</v>
      </c>
      <c r="P443" s="57" t="s">
        <v>1189</v>
      </c>
    </row>
    <row r="444" spans="1:16" ht="26.25" thickBot="1" x14ac:dyDescent="0.25">
      <c r="A444" s="46" t="str">
        <f t="shared" si="36"/>
        <v> arXiv 1510.02111 </v>
      </c>
      <c r="B444" s="12" t="str">
        <f t="shared" si="37"/>
        <v>I</v>
      </c>
      <c r="C444" s="46">
        <f t="shared" si="38"/>
        <v>55344.023159999997</v>
      </c>
      <c r="D444" s="9" t="str">
        <f t="shared" si="39"/>
        <v>vis</v>
      </c>
      <c r="E444" s="54">
        <f>VLOOKUP(C444,Active!C$21:E$968,3,FALSE)</f>
        <v>7860.9995049019481</v>
      </c>
      <c r="F444" s="12" t="s">
        <v>324</v>
      </c>
      <c r="G444" s="9" t="str">
        <f t="shared" si="40"/>
        <v>55344.02316</v>
      </c>
      <c r="H444" s="46">
        <f t="shared" si="41"/>
        <v>7861</v>
      </c>
      <c r="I444" s="55" t="s">
        <v>1702</v>
      </c>
      <c r="J444" s="56" t="s">
        <v>1703</v>
      </c>
      <c r="K444" s="55" t="s">
        <v>1704</v>
      </c>
      <c r="L444" s="55" t="s">
        <v>1387</v>
      </c>
      <c r="M444" s="56" t="s">
        <v>995</v>
      </c>
      <c r="N444" s="56" t="s">
        <v>440</v>
      </c>
      <c r="O444" s="57" t="s">
        <v>1188</v>
      </c>
      <c r="P444" s="57" t="s">
        <v>1189</v>
      </c>
    </row>
    <row r="445" spans="1:16" ht="26.25" thickBot="1" x14ac:dyDescent="0.25">
      <c r="A445" s="46" t="str">
        <f t="shared" si="36"/>
        <v> arXiv 1510.02111 </v>
      </c>
      <c r="B445" s="12" t="str">
        <f t="shared" si="37"/>
        <v>I</v>
      </c>
      <c r="C445" s="46">
        <f t="shared" si="38"/>
        <v>55346.201280000001</v>
      </c>
      <c r="D445" s="9" t="str">
        <f t="shared" si="39"/>
        <v>vis</v>
      </c>
      <c r="E445" s="54">
        <f>VLOOKUP(C445,Active!C$21:E$968,3,FALSE)</f>
        <v>7861.9994891087626</v>
      </c>
      <c r="F445" s="12" t="s">
        <v>324</v>
      </c>
      <c r="G445" s="9" t="str">
        <f t="shared" si="40"/>
        <v>55346.20128</v>
      </c>
      <c r="H445" s="46">
        <f t="shared" si="41"/>
        <v>7862</v>
      </c>
      <c r="I445" s="55" t="s">
        <v>1705</v>
      </c>
      <c r="J445" s="56" t="s">
        <v>1706</v>
      </c>
      <c r="K445" s="55" t="s">
        <v>1707</v>
      </c>
      <c r="L445" s="55" t="s">
        <v>1265</v>
      </c>
      <c r="M445" s="56" t="s">
        <v>995</v>
      </c>
      <c r="N445" s="56" t="s">
        <v>440</v>
      </c>
      <c r="O445" s="57" t="s">
        <v>1188</v>
      </c>
      <c r="P445" s="57" t="s">
        <v>1189</v>
      </c>
    </row>
    <row r="446" spans="1:16" ht="26.25" thickBot="1" x14ac:dyDescent="0.25">
      <c r="A446" s="46" t="str">
        <f t="shared" si="36"/>
        <v> arXiv 1510.02111 </v>
      </c>
      <c r="B446" s="12" t="str">
        <f t="shared" si="37"/>
        <v>I</v>
      </c>
      <c r="C446" s="46">
        <f t="shared" si="38"/>
        <v>55348.379399999998</v>
      </c>
      <c r="D446" s="9" t="str">
        <f t="shared" si="39"/>
        <v>vis</v>
      </c>
      <c r="E446" s="54">
        <f>VLOOKUP(C446,Active!C$21:E$968,3,FALSE)</f>
        <v>7862.9994733155745</v>
      </c>
      <c r="F446" s="12" t="s">
        <v>324</v>
      </c>
      <c r="G446" s="9" t="str">
        <f t="shared" si="40"/>
        <v>55348.37940</v>
      </c>
      <c r="H446" s="46">
        <f t="shared" si="41"/>
        <v>7863</v>
      </c>
      <c r="I446" s="55" t="s">
        <v>1708</v>
      </c>
      <c r="J446" s="56" t="s">
        <v>1709</v>
      </c>
      <c r="K446" s="55" t="s">
        <v>1710</v>
      </c>
      <c r="L446" s="55" t="s">
        <v>1208</v>
      </c>
      <c r="M446" s="56" t="s">
        <v>995</v>
      </c>
      <c r="N446" s="56" t="s">
        <v>440</v>
      </c>
      <c r="O446" s="57" t="s">
        <v>1188</v>
      </c>
      <c r="P446" s="57" t="s">
        <v>1189</v>
      </c>
    </row>
    <row r="447" spans="1:16" ht="26.25" thickBot="1" x14ac:dyDescent="0.25">
      <c r="A447" s="46" t="str">
        <f t="shared" si="36"/>
        <v> arXiv 1510.02111 </v>
      </c>
      <c r="B447" s="12" t="str">
        <f t="shared" si="37"/>
        <v>I</v>
      </c>
      <c r="C447" s="46">
        <f t="shared" si="38"/>
        <v>55350.557529999998</v>
      </c>
      <c r="D447" s="9" t="str">
        <f t="shared" si="39"/>
        <v>vis</v>
      </c>
      <c r="E447" s="54">
        <f>VLOOKUP(C447,Active!C$21:E$968,3,FALSE)</f>
        <v>7863.9994621134301</v>
      </c>
      <c r="F447" s="12" t="s">
        <v>324</v>
      </c>
      <c r="G447" s="9" t="str">
        <f t="shared" si="40"/>
        <v>55350.55753</v>
      </c>
      <c r="H447" s="46">
        <f t="shared" si="41"/>
        <v>7864</v>
      </c>
      <c r="I447" s="55" t="s">
        <v>1711</v>
      </c>
      <c r="J447" s="56" t="s">
        <v>1712</v>
      </c>
      <c r="K447" s="55" t="s">
        <v>1713</v>
      </c>
      <c r="L447" s="55" t="s">
        <v>1204</v>
      </c>
      <c r="M447" s="56" t="s">
        <v>995</v>
      </c>
      <c r="N447" s="56" t="s">
        <v>440</v>
      </c>
      <c r="O447" s="57" t="s">
        <v>1188</v>
      </c>
      <c r="P447" s="57" t="s">
        <v>1189</v>
      </c>
    </row>
    <row r="448" spans="1:16" ht="26.25" thickBot="1" x14ac:dyDescent="0.25">
      <c r="A448" s="46" t="str">
        <f t="shared" si="36"/>
        <v> arXiv 1510.02111 </v>
      </c>
      <c r="B448" s="12" t="str">
        <f t="shared" si="37"/>
        <v>I</v>
      </c>
      <c r="C448" s="46">
        <f t="shared" si="38"/>
        <v>55352.735679999998</v>
      </c>
      <c r="D448" s="9" t="str">
        <f t="shared" si="39"/>
        <v>vis</v>
      </c>
      <c r="E448" s="54">
        <f>VLOOKUP(C448,Active!C$21:E$968,3,FALSE)</f>
        <v>7864.9994600933715</v>
      </c>
      <c r="F448" s="12" t="s">
        <v>324</v>
      </c>
      <c r="G448" s="9" t="str">
        <f t="shared" si="40"/>
        <v>55352.73568</v>
      </c>
      <c r="H448" s="46">
        <f t="shared" si="41"/>
        <v>7865</v>
      </c>
      <c r="I448" s="55" t="s">
        <v>1714</v>
      </c>
      <c r="J448" s="56" t="s">
        <v>1715</v>
      </c>
      <c r="K448" s="55" t="s">
        <v>1716</v>
      </c>
      <c r="L448" s="55" t="s">
        <v>1200</v>
      </c>
      <c r="M448" s="56" t="s">
        <v>995</v>
      </c>
      <c r="N448" s="56" t="s">
        <v>440</v>
      </c>
      <c r="O448" s="57" t="s">
        <v>1188</v>
      </c>
      <c r="P448" s="57" t="s">
        <v>1189</v>
      </c>
    </row>
    <row r="449" spans="1:16" ht="26.25" thickBot="1" x14ac:dyDescent="0.25">
      <c r="A449" s="46" t="str">
        <f t="shared" si="36"/>
        <v> arXiv 1510.02111 </v>
      </c>
      <c r="B449" s="12" t="str">
        <f t="shared" si="37"/>
        <v>I</v>
      </c>
      <c r="C449" s="46">
        <f t="shared" si="38"/>
        <v>55354.913860000001</v>
      </c>
      <c r="D449" s="9" t="str">
        <f t="shared" si="39"/>
        <v>vis</v>
      </c>
      <c r="E449" s="54">
        <f>VLOOKUP(C449,Active!C$21:E$968,3,FALSE)</f>
        <v>7865.9994718464413</v>
      </c>
      <c r="F449" s="12" t="s">
        <v>324</v>
      </c>
      <c r="G449" s="9" t="str">
        <f t="shared" si="40"/>
        <v>55354.91386</v>
      </c>
      <c r="H449" s="46">
        <f t="shared" si="41"/>
        <v>7866</v>
      </c>
      <c r="I449" s="55" t="s">
        <v>1717</v>
      </c>
      <c r="J449" s="56" t="s">
        <v>1718</v>
      </c>
      <c r="K449" s="55" t="s">
        <v>1719</v>
      </c>
      <c r="L449" s="55" t="s">
        <v>1208</v>
      </c>
      <c r="M449" s="56" t="s">
        <v>995</v>
      </c>
      <c r="N449" s="56" t="s">
        <v>440</v>
      </c>
      <c r="O449" s="57" t="s">
        <v>1188</v>
      </c>
      <c r="P449" s="57" t="s">
        <v>1189</v>
      </c>
    </row>
    <row r="450" spans="1:16" ht="26.25" thickBot="1" x14ac:dyDescent="0.25">
      <c r="A450" s="46" t="str">
        <f t="shared" si="36"/>
        <v> arXiv 1510.02111 </v>
      </c>
      <c r="B450" s="12" t="str">
        <f t="shared" si="37"/>
        <v>I</v>
      </c>
      <c r="C450" s="46">
        <f t="shared" si="38"/>
        <v>55357.09203</v>
      </c>
      <c r="D450" s="9" t="str">
        <f t="shared" si="39"/>
        <v>vis</v>
      </c>
      <c r="E450" s="54">
        <f>VLOOKUP(C450,Active!C$21:E$968,3,FALSE)</f>
        <v>7866.9994790084684</v>
      </c>
      <c r="F450" s="12" t="s">
        <v>324</v>
      </c>
      <c r="G450" s="9" t="str">
        <f t="shared" si="40"/>
        <v>55357.09203</v>
      </c>
      <c r="H450" s="46">
        <f t="shared" si="41"/>
        <v>7867</v>
      </c>
      <c r="I450" s="55" t="s">
        <v>1720</v>
      </c>
      <c r="J450" s="56" t="s">
        <v>1721</v>
      </c>
      <c r="K450" s="55" t="s">
        <v>1722</v>
      </c>
      <c r="L450" s="55" t="s">
        <v>1187</v>
      </c>
      <c r="M450" s="56" t="s">
        <v>995</v>
      </c>
      <c r="N450" s="56" t="s">
        <v>440</v>
      </c>
      <c r="O450" s="57" t="s">
        <v>1188</v>
      </c>
      <c r="P450" s="57" t="s">
        <v>1189</v>
      </c>
    </row>
    <row r="451" spans="1:16" ht="26.25" thickBot="1" x14ac:dyDescent="0.25">
      <c r="A451" s="46" t="str">
        <f t="shared" si="36"/>
        <v> arXiv 1510.02111 </v>
      </c>
      <c r="B451" s="12" t="str">
        <f t="shared" si="37"/>
        <v>I</v>
      </c>
      <c r="C451" s="46">
        <f t="shared" si="38"/>
        <v>55359.270170000003</v>
      </c>
      <c r="D451" s="9" t="str">
        <f t="shared" si="39"/>
        <v>vis</v>
      </c>
      <c r="E451" s="54">
        <f>VLOOKUP(C451,Active!C$21:E$968,3,FALSE)</f>
        <v>7867.9994723973678</v>
      </c>
      <c r="F451" s="12" t="s">
        <v>324</v>
      </c>
      <c r="G451" s="9" t="str">
        <f t="shared" si="40"/>
        <v>55359.27017</v>
      </c>
      <c r="H451" s="46">
        <f t="shared" si="41"/>
        <v>7868</v>
      </c>
      <c r="I451" s="55" t="s">
        <v>1723</v>
      </c>
      <c r="J451" s="56" t="s">
        <v>1724</v>
      </c>
      <c r="K451" s="55" t="s">
        <v>1725</v>
      </c>
      <c r="L451" s="55" t="s">
        <v>1208</v>
      </c>
      <c r="M451" s="56" t="s">
        <v>995</v>
      </c>
      <c r="N451" s="56" t="s">
        <v>440</v>
      </c>
      <c r="O451" s="57" t="s">
        <v>1188</v>
      </c>
      <c r="P451" s="57" t="s">
        <v>1189</v>
      </c>
    </row>
    <row r="452" spans="1:16" ht="26.25" thickBot="1" x14ac:dyDescent="0.25">
      <c r="A452" s="46" t="str">
        <f t="shared" si="36"/>
        <v> arXiv 1510.02111 </v>
      </c>
      <c r="B452" s="12" t="str">
        <f t="shared" si="37"/>
        <v>I</v>
      </c>
      <c r="C452" s="46">
        <f t="shared" si="38"/>
        <v>55361.44831</v>
      </c>
      <c r="D452" s="9" t="str">
        <f t="shared" si="39"/>
        <v>vis</v>
      </c>
      <c r="E452" s="54">
        <f>VLOOKUP(C452,Active!C$21:E$968,3,FALSE)</f>
        <v>7868.9994657862653</v>
      </c>
      <c r="F452" s="12" t="s">
        <v>324</v>
      </c>
      <c r="G452" s="9" t="str">
        <f t="shared" si="40"/>
        <v>55361.44831</v>
      </c>
      <c r="H452" s="46">
        <f t="shared" si="41"/>
        <v>7869</v>
      </c>
      <c r="I452" s="55" t="s">
        <v>1726</v>
      </c>
      <c r="J452" s="56" t="s">
        <v>1727</v>
      </c>
      <c r="K452" s="55" t="s">
        <v>1728</v>
      </c>
      <c r="L452" s="55" t="s">
        <v>1212</v>
      </c>
      <c r="M452" s="56" t="s">
        <v>995</v>
      </c>
      <c r="N452" s="56" t="s">
        <v>440</v>
      </c>
      <c r="O452" s="57" t="s">
        <v>1188</v>
      </c>
      <c r="P452" s="57" t="s">
        <v>1189</v>
      </c>
    </row>
    <row r="453" spans="1:16" ht="26.25" thickBot="1" x14ac:dyDescent="0.25">
      <c r="A453" s="46" t="str">
        <f t="shared" si="36"/>
        <v> arXiv 1510.02111 </v>
      </c>
      <c r="B453" s="12" t="str">
        <f t="shared" si="37"/>
        <v>I</v>
      </c>
      <c r="C453" s="46">
        <f t="shared" si="38"/>
        <v>55363.626479999999</v>
      </c>
      <c r="D453" s="9" t="str">
        <f t="shared" si="39"/>
        <v>vis</v>
      </c>
      <c r="E453" s="54">
        <f>VLOOKUP(C453,Active!C$21:E$968,3,FALSE)</f>
        <v>7869.9994729482914</v>
      </c>
      <c r="F453" s="12" t="s">
        <v>324</v>
      </c>
      <c r="G453" s="9" t="str">
        <f t="shared" si="40"/>
        <v>55363.62648</v>
      </c>
      <c r="H453" s="46">
        <f t="shared" si="41"/>
        <v>7870</v>
      </c>
      <c r="I453" s="55" t="s">
        <v>1729</v>
      </c>
      <c r="J453" s="56" t="s">
        <v>1730</v>
      </c>
      <c r="K453" s="55" t="s">
        <v>1731</v>
      </c>
      <c r="L453" s="55" t="s">
        <v>1208</v>
      </c>
      <c r="M453" s="56" t="s">
        <v>995</v>
      </c>
      <c r="N453" s="56" t="s">
        <v>440</v>
      </c>
      <c r="O453" s="57" t="s">
        <v>1188</v>
      </c>
      <c r="P453" s="57" t="s">
        <v>1189</v>
      </c>
    </row>
    <row r="454" spans="1:16" ht="26.25" thickBot="1" x14ac:dyDescent="0.25">
      <c r="A454" s="46" t="str">
        <f t="shared" si="36"/>
        <v> arXiv 1510.02111 </v>
      </c>
      <c r="B454" s="12" t="str">
        <f t="shared" si="37"/>
        <v>I</v>
      </c>
      <c r="C454" s="46">
        <f t="shared" si="38"/>
        <v>55365.804600000003</v>
      </c>
      <c r="D454" s="9" t="str">
        <f t="shared" si="39"/>
        <v>vis</v>
      </c>
      <c r="E454" s="54">
        <f>VLOOKUP(C454,Active!C$21:E$968,3,FALSE)</f>
        <v>7870.999457155106</v>
      </c>
      <c r="F454" s="12" t="s">
        <v>324</v>
      </c>
      <c r="G454" s="9" t="str">
        <f t="shared" si="40"/>
        <v>55365.80460</v>
      </c>
      <c r="H454" s="46">
        <f t="shared" si="41"/>
        <v>7871</v>
      </c>
      <c r="I454" s="55" t="s">
        <v>1732</v>
      </c>
      <c r="J454" s="56" t="s">
        <v>1733</v>
      </c>
      <c r="K454" s="55" t="s">
        <v>1734</v>
      </c>
      <c r="L454" s="55" t="s">
        <v>1200</v>
      </c>
      <c r="M454" s="56" t="s">
        <v>995</v>
      </c>
      <c r="N454" s="56" t="s">
        <v>440</v>
      </c>
      <c r="O454" s="57" t="s">
        <v>1188</v>
      </c>
      <c r="P454" s="57" t="s">
        <v>1189</v>
      </c>
    </row>
    <row r="455" spans="1:16" ht="26.25" thickBot="1" x14ac:dyDescent="0.25">
      <c r="A455" s="46" t="str">
        <f t="shared" si="36"/>
        <v> arXiv 1510.02111 </v>
      </c>
      <c r="B455" s="12" t="str">
        <f t="shared" si="37"/>
        <v>I</v>
      </c>
      <c r="C455" s="46">
        <f t="shared" si="38"/>
        <v>55367.982779999998</v>
      </c>
      <c r="D455" s="9" t="str">
        <f t="shared" si="39"/>
        <v>vis</v>
      </c>
      <c r="E455" s="54">
        <f>VLOOKUP(C455,Active!C$21:E$968,3,FALSE)</f>
        <v>7871.9994689081732</v>
      </c>
      <c r="F455" s="12" t="s">
        <v>324</v>
      </c>
      <c r="G455" s="9" t="str">
        <f t="shared" si="40"/>
        <v>55367.98278</v>
      </c>
      <c r="H455" s="46">
        <f t="shared" si="41"/>
        <v>7872</v>
      </c>
      <c r="I455" s="55" t="s">
        <v>1735</v>
      </c>
      <c r="J455" s="56" t="s">
        <v>1736</v>
      </c>
      <c r="K455" s="55" t="s">
        <v>1737</v>
      </c>
      <c r="L455" s="55" t="s">
        <v>1212</v>
      </c>
      <c r="M455" s="56" t="s">
        <v>995</v>
      </c>
      <c r="N455" s="56" t="s">
        <v>440</v>
      </c>
      <c r="O455" s="57" t="s">
        <v>1188</v>
      </c>
      <c r="P455" s="57" t="s">
        <v>1189</v>
      </c>
    </row>
    <row r="456" spans="1:16" ht="26.25" thickBot="1" x14ac:dyDescent="0.25">
      <c r="A456" s="46" t="str">
        <f t="shared" si="36"/>
        <v> arXiv 1510.02111 </v>
      </c>
      <c r="B456" s="12" t="str">
        <f t="shared" si="37"/>
        <v>I</v>
      </c>
      <c r="C456" s="46">
        <f t="shared" si="38"/>
        <v>55372.339090000001</v>
      </c>
      <c r="D456" s="9" t="str">
        <f t="shared" si="39"/>
        <v>vis</v>
      </c>
      <c r="E456" s="54">
        <f>VLOOKUP(C456,Active!C$21:E$968,3,FALSE)</f>
        <v>7873.9994694590996</v>
      </c>
      <c r="F456" s="12" t="s">
        <v>324</v>
      </c>
      <c r="G456" s="9" t="str">
        <f t="shared" si="40"/>
        <v>55372.33909</v>
      </c>
      <c r="H456" s="46">
        <f t="shared" si="41"/>
        <v>7874</v>
      </c>
      <c r="I456" s="55" t="s">
        <v>1738</v>
      </c>
      <c r="J456" s="56" t="s">
        <v>1739</v>
      </c>
      <c r="K456" s="55" t="s">
        <v>1740</v>
      </c>
      <c r="L456" s="55" t="s">
        <v>1212</v>
      </c>
      <c r="M456" s="56" t="s">
        <v>995</v>
      </c>
      <c r="N456" s="56" t="s">
        <v>440</v>
      </c>
      <c r="O456" s="57" t="s">
        <v>1188</v>
      </c>
      <c r="P456" s="57" t="s">
        <v>1189</v>
      </c>
    </row>
    <row r="457" spans="1:16" ht="26.25" thickBot="1" x14ac:dyDescent="0.25">
      <c r="A457" s="46" t="str">
        <f t="shared" si="36"/>
        <v> arXiv 1510.02111 </v>
      </c>
      <c r="B457" s="12" t="str">
        <f t="shared" si="37"/>
        <v>I</v>
      </c>
      <c r="C457" s="46">
        <f t="shared" si="38"/>
        <v>55374.517229999998</v>
      </c>
      <c r="D457" s="9" t="str">
        <f t="shared" si="39"/>
        <v>vis</v>
      </c>
      <c r="E457" s="54">
        <f>VLOOKUP(C457,Active!C$21:E$968,3,FALSE)</f>
        <v>7874.9994628479963</v>
      </c>
      <c r="F457" s="12" t="s">
        <v>324</v>
      </c>
      <c r="G457" s="9" t="str">
        <f t="shared" si="40"/>
        <v>55374.51723</v>
      </c>
      <c r="H457" s="46">
        <f t="shared" si="41"/>
        <v>7875</v>
      </c>
      <c r="I457" s="55" t="s">
        <v>1741</v>
      </c>
      <c r="J457" s="56" t="s">
        <v>1742</v>
      </c>
      <c r="K457" s="55" t="s">
        <v>1743</v>
      </c>
      <c r="L457" s="55" t="s">
        <v>1204</v>
      </c>
      <c r="M457" s="56" t="s">
        <v>995</v>
      </c>
      <c r="N457" s="56" t="s">
        <v>440</v>
      </c>
      <c r="O457" s="57" t="s">
        <v>1188</v>
      </c>
      <c r="P457" s="57" t="s">
        <v>1189</v>
      </c>
    </row>
    <row r="458" spans="1:16" ht="26.25" thickBot="1" x14ac:dyDescent="0.25">
      <c r="A458" s="46" t="str">
        <f t="shared" si="36"/>
        <v> arXiv 1510.02111 </v>
      </c>
      <c r="B458" s="12" t="str">
        <f t="shared" si="37"/>
        <v>I</v>
      </c>
      <c r="C458" s="46">
        <f t="shared" si="38"/>
        <v>55376.695339999998</v>
      </c>
      <c r="D458" s="9" t="str">
        <f t="shared" si="39"/>
        <v>vis</v>
      </c>
      <c r="E458" s="54">
        <f>VLOOKUP(C458,Active!C$21:E$968,3,FALSE)</f>
        <v>7875.9994424637671</v>
      </c>
      <c r="F458" s="12" t="s">
        <v>324</v>
      </c>
      <c r="G458" s="9" t="str">
        <f t="shared" si="40"/>
        <v>55376.69534</v>
      </c>
      <c r="H458" s="46">
        <f t="shared" si="41"/>
        <v>7876</v>
      </c>
      <c r="I458" s="55" t="s">
        <v>1744</v>
      </c>
      <c r="J458" s="56" t="s">
        <v>1745</v>
      </c>
      <c r="K458" s="55" t="s">
        <v>1746</v>
      </c>
      <c r="L458" s="55" t="s">
        <v>1298</v>
      </c>
      <c r="M458" s="56" t="s">
        <v>995</v>
      </c>
      <c r="N458" s="56" t="s">
        <v>440</v>
      </c>
      <c r="O458" s="57" t="s">
        <v>1188</v>
      </c>
      <c r="P458" s="57" t="s">
        <v>1189</v>
      </c>
    </row>
    <row r="459" spans="1:16" ht="26.25" thickBot="1" x14ac:dyDescent="0.25">
      <c r="A459" s="46" t="str">
        <f t="shared" ref="A459:A522" si="42">P459</f>
        <v> arXiv 1510.02111 </v>
      </c>
      <c r="B459" s="12" t="str">
        <f t="shared" ref="B459:B522" si="43">IF(H459=INT(H459),"I","II")</f>
        <v>I</v>
      </c>
      <c r="C459" s="46">
        <f t="shared" ref="C459:C522" si="44">1*G459</f>
        <v>55378.87356</v>
      </c>
      <c r="D459" s="9" t="str">
        <f t="shared" ref="D459:D522" si="45">VLOOKUP(F459,I$1:J$5,2,FALSE)</f>
        <v>vis</v>
      </c>
      <c r="E459" s="54">
        <f>VLOOKUP(C459,Active!C$21:E$968,3,FALSE)</f>
        <v>7876.9994725810084</v>
      </c>
      <c r="F459" s="12" t="s">
        <v>324</v>
      </c>
      <c r="G459" s="9" t="str">
        <f t="shared" ref="G459:G522" si="46">MID(I459,3,LEN(I459)-3)</f>
        <v>55378.87356</v>
      </c>
      <c r="H459" s="46">
        <f t="shared" ref="H459:H522" si="47">1*K459</f>
        <v>7877</v>
      </c>
      <c r="I459" s="55" t="s">
        <v>1747</v>
      </c>
      <c r="J459" s="56" t="s">
        <v>1748</v>
      </c>
      <c r="K459" s="55" t="s">
        <v>1749</v>
      </c>
      <c r="L459" s="55" t="s">
        <v>1208</v>
      </c>
      <c r="M459" s="56" t="s">
        <v>995</v>
      </c>
      <c r="N459" s="56" t="s">
        <v>440</v>
      </c>
      <c r="O459" s="57" t="s">
        <v>1188</v>
      </c>
      <c r="P459" s="57" t="s">
        <v>1189</v>
      </c>
    </row>
    <row r="460" spans="1:16" ht="26.25" thickBot="1" x14ac:dyDescent="0.25">
      <c r="A460" s="46" t="str">
        <f t="shared" si="42"/>
        <v> arXiv 1510.02111 </v>
      </c>
      <c r="B460" s="12" t="str">
        <f t="shared" si="43"/>
        <v>I</v>
      </c>
      <c r="C460" s="46">
        <f t="shared" si="44"/>
        <v>55381.051670000001</v>
      </c>
      <c r="D460" s="9" t="str">
        <f t="shared" si="45"/>
        <v>vis</v>
      </c>
      <c r="E460" s="54">
        <f>VLOOKUP(C460,Active!C$21:E$968,3,FALSE)</f>
        <v>7877.9994521967783</v>
      </c>
      <c r="F460" s="12" t="s">
        <v>324</v>
      </c>
      <c r="G460" s="9" t="str">
        <f t="shared" si="46"/>
        <v>55381.05167</v>
      </c>
      <c r="H460" s="46">
        <f t="shared" si="47"/>
        <v>7878</v>
      </c>
      <c r="I460" s="55" t="s">
        <v>1750</v>
      </c>
      <c r="J460" s="56" t="s">
        <v>1751</v>
      </c>
      <c r="K460" s="55" t="s">
        <v>1752</v>
      </c>
      <c r="L460" s="55" t="s">
        <v>1284</v>
      </c>
      <c r="M460" s="56" t="s">
        <v>995</v>
      </c>
      <c r="N460" s="56" t="s">
        <v>440</v>
      </c>
      <c r="O460" s="57" t="s">
        <v>1188</v>
      </c>
      <c r="P460" s="57" t="s">
        <v>1189</v>
      </c>
    </row>
    <row r="461" spans="1:16" ht="26.25" thickBot="1" x14ac:dyDescent="0.25">
      <c r="A461" s="46" t="str">
        <f t="shared" si="42"/>
        <v> arXiv 1510.02111 </v>
      </c>
      <c r="B461" s="12" t="str">
        <f t="shared" si="43"/>
        <v>I</v>
      </c>
      <c r="C461" s="46">
        <f t="shared" si="44"/>
        <v>55383.229870000003</v>
      </c>
      <c r="D461" s="9" t="str">
        <f t="shared" si="45"/>
        <v>vis</v>
      </c>
      <c r="E461" s="54">
        <f>VLOOKUP(C461,Active!C$21:E$968,3,FALSE)</f>
        <v>7878.9994731319348</v>
      </c>
      <c r="F461" s="12" t="s">
        <v>324</v>
      </c>
      <c r="G461" s="9" t="str">
        <f t="shared" si="46"/>
        <v>55383.22987</v>
      </c>
      <c r="H461" s="46">
        <f t="shared" si="47"/>
        <v>7879</v>
      </c>
      <c r="I461" s="55" t="s">
        <v>1753</v>
      </c>
      <c r="J461" s="56" t="s">
        <v>1754</v>
      </c>
      <c r="K461" s="55" t="s">
        <v>1755</v>
      </c>
      <c r="L461" s="55" t="s">
        <v>1208</v>
      </c>
      <c r="M461" s="56" t="s">
        <v>995</v>
      </c>
      <c r="N461" s="56" t="s">
        <v>440</v>
      </c>
      <c r="O461" s="57" t="s">
        <v>1188</v>
      </c>
      <c r="P461" s="57" t="s">
        <v>1189</v>
      </c>
    </row>
    <row r="462" spans="1:16" ht="26.25" thickBot="1" x14ac:dyDescent="0.25">
      <c r="A462" s="46" t="str">
        <f t="shared" si="42"/>
        <v> arXiv 1510.02111 </v>
      </c>
      <c r="B462" s="12" t="str">
        <f t="shared" si="43"/>
        <v>I</v>
      </c>
      <c r="C462" s="46">
        <f t="shared" si="44"/>
        <v>55385.408020000003</v>
      </c>
      <c r="D462" s="9" t="str">
        <f t="shared" si="45"/>
        <v>vis</v>
      </c>
      <c r="E462" s="54">
        <f>VLOOKUP(C462,Active!C$21:E$968,3,FALSE)</f>
        <v>7879.9994711118761</v>
      </c>
      <c r="F462" s="12" t="s">
        <v>324</v>
      </c>
      <c r="G462" s="9" t="str">
        <f t="shared" si="46"/>
        <v>55385.40802</v>
      </c>
      <c r="H462" s="46">
        <f t="shared" si="47"/>
        <v>7880</v>
      </c>
      <c r="I462" s="55" t="s">
        <v>1756</v>
      </c>
      <c r="J462" s="56" t="s">
        <v>1757</v>
      </c>
      <c r="K462" s="55" t="s">
        <v>1758</v>
      </c>
      <c r="L462" s="55" t="s">
        <v>1208</v>
      </c>
      <c r="M462" s="56" t="s">
        <v>995</v>
      </c>
      <c r="N462" s="56" t="s">
        <v>440</v>
      </c>
      <c r="O462" s="57" t="s">
        <v>1188</v>
      </c>
      <c r="P462" s="57" t="s">
        <v>1189</v>
      </c>
    </row>
    <row r="463" spans="1:16" ht="26.25" thickBot="1" x14ac:dyDescent="0.25">
      <c r="A463" s="46" t="str">
        <f t="shared" si="42"/>
        <v> arXiv 1510.02111 </v>
      </c>
      <c r="B463" s="12" t="str">
        <f t="shared" si="43"/>
        <v>I</v>
      </c>
      <c r="C463" s="46">
        <f t="shared" si="44"/>
        <v>55387.586159999999</v>
      </c>
      <c r="D463" s="9" t="str">
        <f t="shared" si="45"/>
        <v>vis</v>
      </c>
      <c r="E463" s="54">
        <f>VLOOKUP(C463,Active!C$21:E$968,3,FALSE)</f>
        <v>7880.9994645007728</v>
      </c>
      <c r="F463" s="12" t="s">
        <v>324</v>
      </c>
      <c r="G463" s="9" t="str">
        <f t="shared" si="46"/>
        <v>55387.58616</v>
      </c>
      <c r="H463" s="46">
        <f t="shared" si="47"/>
        <v>7881</v>
      </c>
      <c r="I463" s="55" t="s">
        <v>1759</v>
      </c>
      <c r="J463" s="56" t="s">
        <v>1760</v>
      </c>
      <c r="K463" s="55" t="s">
        <v>1761</v>
      </c>
      <c r="L463" s="55" t="s">
        <v>1204</v>
      </c>
      <c r="M463" s="56" t="s">
        <v>995</v>
      </c>
      <c r="N463" s="56" t="s">
        <v>440</v>
      </c>
      <c r="O463" s="57" t="s">
        <v>1188</v>
      </c>
      <c r="P463" s="57" t="s">
        <v>1189</v>
      </c>
    </row>
    <row r="464" spans="1:16" ht="26.25" thickBot="1" x14ac:dyDescent="0.25">
      <c r="A464" s="46" t="str">
        <f t="shared" si="42"/>
        <v> arXiv 1510.02111 </v>
      </c>
      <c r="B464" s="12" t="str">
        <f t="shared" si="43"/>
        <v>I</v>
      </c>
      <c r="C464" s="46">
        <f t="shared" si="44"/>
        <v>55389.764360000001</v>
      </c>
      <c r="D464" s="9" t="str">
        <f t="shared" si="45"/>
        <v>vis</v>
      </c>
      <c r="E464" s="54">
        <f>VLOOKUP(C464,Active!C$21:E$968,3,FALSE)</f>
        <v>7881.9994854359284</v>
      </c>
      <c r="F464" s="12" t="s">
        <v>324</v>
      </c>
      <c r="G464" s="9" t="str">
        <f t="shared" si="46"/>
        <v>55389.76436</v>
      </c>
      <c r="H464" s="46">
        <f t="shared" si="47"/>
        <v>7882</v>
      </c>
      <c r="I464" s="55" t="s">
        <v>1762</v>
      </c>
      <c r="J464" s="56" t="s">
        <v>1763</v>
      </c>
      <c r="K464" s="55" t="s">
        <v>1764</v>
      </c>
      <c r="L464" s="55" t="s">
        <v>1234</v>
      </c>
      <c r="M464" s="56" t="s">
        <v>995</v>
      </c>
      <c r="N464" s="56" t="s">
        <v>440</v>
      </c>
      <c r="O464" s="57" t="s">
        <v>1188</v>
      </c>
      <c r="P464" s="57" t="s">
        <v>1189</v>
      </c>
    </row>
    <row r="465" spans="1:16" ht="26.25" thickBot="1" x14ac:dyDescent="0.25">
      <c r="A465" s="46" t="str">
        <f t="shared" si="42"/>
        <v> arXiv 1510.02111 </v>
      </c>
      <c r="B465" s="12" t="str">
        <f t="shared" si="43"/>
        <v>I</v>
      </c>
      <c r="C465" s="46">
        <f t="shared" si="44"/>
        <v>55391.942640000001</v>
      </c>
      <c r="D465" s="9" t="str">
        <f t="shared" si="45"/>
        <v>vis</v>
      </c>
      <c r="E465" s="54">
        <f>VLOOKUP(C465,Active!C$21:E$968,3,FALSE)</f>
        <v>7882.9995430994259</v>
      </c>
      <c r="F465" s="12" t="s">
        <v>324</v>
      </c>
      <c r="G465" s="9" t="str">
        <f t="shared" si="46"/>
        <v>55391.94264</v>
      </c>
      <c r="H465" s="46">
        <f t="shared" si="47"/>
        <v>7883</v>
      </c>
      <c r="I465" s="55" t="s">
        <v>1765</v>
      </c>
      <c r="J465" s="56" t="s">
        <v>1766</v>
      </c>
      <c r="K465" s="55" t="s">
        <v>1767</v>
      </c>
      <c r="L465" s="55" t="s">
        <v>1241</v>
      </c>
      <c r="M465" s="56" t="s">
        <v>995</v>
      </c>
      <c r="N465" s="56" t="s">
        <v>440</v>
      </c>
      <c r="O465" s="57" t="s">
        <v>1188</v>
      </c>
      <c r="P465" s="57" t="s">
        <v>1189</v>
      </c>
    </row>
    <row r="466" spans="1:16" ht="26.25" thickBot="1" x14ac:dyDescent="0.25">
      <c r="A466" s="46" t="str">
        <f t="shared" si="42"/>
        <v> arXiv 1510.02111 </v>
      </c>
      <c r="B466" s="12" t="str">
        <f t="shared" si="43"/>
        <v>I</v>
      </c>
      <c r="C466" s="46">
        <f t="shared" si="44"/>
        <v>55394.120779999997</v>
      </c>
      <c r="D466" s="9" t="str">
        <f t="shared" si="45"/>
        <v>vis</v>
      </c>
      <c r="E466" s="54">
        <f>VLOOKUP(C466,Active!C$21:E$968,3,FALSE)</f>
        <v>7883.9995364883225</v>
      </c>
      <c r="F466" s="12" t="s">
        <v>324</v>
      </c>
      <c r="G466" s="9" t="str">
        <f t="shared" si="46"/>
        <v>55394.12078</v>
      </c>
      <c r="H466" s="46">
        <f t="shared" si="47"/>
        <v>7884</v>
      </c>
      <c r="I466" s="55" t="s">
        <v>1768</v>
      </c>
      <c r="J466" s="56" t="s">
        <v>1769</v>
      </c>
      <c r="K466" s="55" t="s">
        <v>1770</v>
      </c>
      <c r="L466" s="55" t="s">
        <v>1771</v>
      </c>
      <c r="M466" s="56" t="s">
        <v>995</v>
      </c>
      <c r="N466" s="56" t="s">
        <v>440</v>
      </c>
      <c r="O466" s="57" t="s">
        <v>1188</v>
      </c>
      <c r="P466" s="57" t="s">
        <v>1189</v>
      </c>
    </row>
    <row r="467" spans="1:16" ht="26.25" thickBot="1" x14ac:dyDescent="0.25">
      <c r="A467" s="46" t="str">
        <f t="shared" si="42"/>
        <v> arXiv 1510.02111 </v>
      </c>
      <c r="B467" s="12" t="str">
        <f t="shared" si="43"/>
        <v>I</v>
      </c>
      <c r="C467" s="46">
        <f t="shared" si="44"/>
        <v>55396.298970000003</v>
      </c>
      <c r="D467" s="9" t="str">
        <f t="shared" si="45"/>
        <v>vis</v>
      </c>
      <c r="E467" s="54">
        <f>VLOOKUP(C467,Active!C$21:E$968,3,FALSE)</f>
        <v>7884.9995528324371</v>
      </c>
      <c r="F467" s="12" t="s">
        <v>324</v>
      </c>
      <c r="G467" s="9" t="str">
        <f t="shared" si="46"/>
        <v>55396.29897</v>
      </c>
      <c r="H467" s="46">
        <f t="shared" si="47"/>
        <v>7885</v>
      </c>
      <c r="I467" s="55" t="s">
        <v>1772</v>
      </c>
      <c r="J467" s="56" t="s">
        <v>1773</v>
      </c>
      <c r="K467" s="55" t="s">
        <v>1774</v>
      </c>
      <c r="L467" s="55" t="s">
        <v>1775</v>
      </c>
      <c r="M467" s="56" t="s">
        <v>995</v>
      </c>
      <c r="N467" s="56" t="s">
        <v>440</v>
      </c>
      <c r="O467" s="57" t="s">
        <v>1188</v>
      </c>
      <c r="P467" s="57" t="s">
        <v>1189</v>
      </c>
    </row>
    <row r="468" spans="1:16" ht="26.25" thickBot="1" x14ac:dyDescent="0.25">
      <c r="A468" s="46" t="str">
        <f t="shared" si="42"/>
        <v> arXiv 1510.02111 </v>
      </c>
      <c r="B468" s="12" t="str">
        <f t="shared" si="43"/>
        <v>I</v>
      </c>
      <c r="C468" s="46">
        <f t="shared" si="44"/>
        <v>55398.476990000003</v>
      </c>
      <c r="D468" s="9" t="str">
        <f t="shared" si="45"/>
        <v>vis</v>
      </c>
      <c r="E468" s="54">
        <f>VLOOKUP(C468,Active!C$21:E$968,3,FALSE)</f>
        <v>7885.9994911288222</v>
      </c>
      <c r="F468" s="12" t="s">
        <v>324</v>
      </c>
      <c r="G468" s="9" t="str">
        <f t="shared" si="46"/>
        <v>55398.47699</v>
      </c>
      <c r="H468" s="46">
        <f t="shared" si="47"/>
        <v>7886</v>
      </c>
      <c r="I468" s="55" t="s">
        <v>1776</v>
      </c>
      <c r="J468" s="56" t="s">
        <v>1777</v>
      </c>
      <c r="K468" s="55" t="s">
        <v>1778</v>
      </c>
      <c r="L468" s="55" t="s">
        <v>1265</v>
      </c>
      <c r="M468" s="56" t="s">
        <v>995</v>
      </c>
      <c r="N468" s="56" t="s">
        <v>440</v>
      </c>
      <c r="O468" s="57" t="s">
        <v>1188</v>
      </c>
      <c r="P468" s="57" t="s">
        <v>1189</v>
      </c>
    </row>
    <row r="469" spans="1:16" ht="26.25" thickBot="1" x14ac:dyDescent="0.25">
      <c r="A469" s="46" t="str">
        <f t="shared" si="42"/>
        <v> arXiv 1510.02111 </v>
      </c>
      <c r="B469" s="12" t="str">
        <f t="shared" si="43"/>
        <v>I</v>
      </c>
      <c r="C469" s="46">
        <f t="shared" si="44"/>
        <v>55400.65524</v>
      </c>
      <c r="D469" s="9" t="str">
        <f t="shared" si="45"/>
        <v>vis</v>
      </c>
      <c r="E469" s="54">
        <f>VLOOKUP(C469,Active!C$21:E$968,3,FALSE)</f>
        <v>7886.9995350191903</v>
      </c>
      <c r="F469" s="12" t="s">
        <v>324</v>
      </c>
      <c r="G469" s="9" t="str">
        <f t="shared" si="46"/>
        <v>55400.65524</v>
      </c>
      <c r="H469" s="46">
        <f t="shared" si="47"/>
        <v>7887</v>
      </c>
      <c r="I469" s="55" t="s">
        <v>1779</v>
      </c>
      <c r="J469" s="56" t="s">
        <v>1780</v>
      </c>
      <c r="K469" s="55" t="s">
        <v>1781</v>
      </c>
      <c r="L469" s="55" t="s">
        <v>1771</v>
      </c>
      <c r="M469" s="56" t="s">
        <v>995</v>
      </c>
      <c r="N469" s="56" t="s">
        <v>440</v>
      </c>
      <c r="O469" s="57" t="s">
        <v>1188</v>
      </c>
      <c r="P469" s="57" t="s">
        <v>1189</v>
      </c>
    </row>
    <row r="470" spans="1:16" ht="26.25" thickBot="1" x14ac:dyDescent="0.25">
      <c r="A470" s="46" t="str">
        <f t="shared" si="42"/>
        <v> arXiv 1510.02111 </v>
      </c>
      <c r="B470" s="12" t="str">
        <f t="shared" si="43"/>
        <v>I</v>
      </c>
      <c r="C470" s="46">
        <f t="shared" si="44"/>
        <v>55402.833310000002</v>
      </c>
      <c r="D470" s="9" t="str">
        <f t="shared" si="45"/>
        <v>vis</v>
      </c>
      <c r="E470" s="54">
        <f>VLOOKUP(C470,Active!C$21:E$968,3,FALSE)</f>
        <v>7887.9994962707897</v>
      </c>
      <c r="F470" s="12" t="s">
        <v>324</v>
      </c>
      <c r="G470" s="9" t="str">
        <f t="shared" si="46"/>
        <v>55402.83331</v>
      </c>
      <c r="H470" s="46">
        <f t="shared" si="47"/>
        <v>7888</v>
      </c>
      <c r="I470" s="55" t="s">
        <v>1782</v>
      </c>
      <c r="J470" s="56" t="s">
        <v>1783</v>
      </c>
      <c r="K470" s="55" t="s">
        <v>1784</v>
      </c>
      <c r="L470" s="55" t="s">
        <v>1245</v>
      </c>
      <c r="M470" s="56" t="s">
        <v>995</v>
      </c>
      <c r="N470" s="56" t="s">
        <v>440</v>
      </c>
      <c r="O470" s="57" t="s">
        <v>1188</v>
      </c>
      <c r="P470" s="57" t="s">
        <v>1189</v>
      </c>
    </row>
    <row r="471" spans="1:16" ht="26.25" thickBot="1" x14ac:dyDescent="0.25">
      <c r="A471" s="46" t="str">
        <f t="shared" si="42"/>
        <v> arXiv 1510.02111 </v>
      </c>
      <c r="B471" s="12" t="str">
        <f t="shared" si="43"/>
        <v>I</v>
      </c>
      <c r="C471" s="46">
        <f t="shared" si="44"/>
        <v>55405.011509999997</v>
      </c>
      <c r="D471" s="9" t="str">
        <f t="shared" si="45"/>
        <v>vis</v>
      </c>
      <c r="E471" s="54">
        <f>VLOOKUP(C471,Active!C$21:E$968,3,FALSE)</f>
        <v>7888.9995172059425</v>
      </c>
      <c r="F471" s="12" t="s">
        <v>324</v>
      </c>
      <c r="G471" s="9" t="str">
        <f t="shared" si="46"/>
        <v>55405.01151</v>
      </c>
      <c r="H471" s="46">
        <f t="shared" si="47"/>
        <v>7889</v>
      </c>
      <c r="I471" s="55" t="s">
        <v>1785</v>
      </c>
      <c r="J471" s="56" t="s">
        <v>1786</v>
      </c>
      <c r="K471" s="55" t="s">
        <v>1787</v>
      </c>
      <c r="L471" s="55" t="s">
        <v>1361</v>
      </c>
      <c r="M471" s="56" t="s">
        <v>995</v>
      </c>
      <c r="N471" s="56" t="s">
        <v>440</v>
      </c>
      <c r="O471" s="57" t="s">
        <v>1188</v>
      </c>
      <c r="P471" s="57" t="s">
        <v>1189</v>
      </c>
    </row>
    <row r="472" spans="1:16" ht="26.25" thickBot="1" x14ac:dyDescent="0.25">
      <c r="A472" s="46" t="str">
        <f t="shared" si="42"/>
        <v> arXiv 1510.02111 </v>
      </c>
      <c r="B472" s="12" t="str">
        <f t="shared" si="43"/>
        <v>I</v>
      </c>
      <c r="C472" s="46">
        <f t="shared" si="44"/>
        <v>55407.189659999996</v>
      </c>
      <c r="D472" s="9" t="str">
        <f t="shared" si="45"/>
        <v>vis</v>
      </c>
      <c r="E472" s="54">
        <f>VLOOKUP(C472,Active!C$21:E$968,3,FALSE)</f>
        <v>7889.9995151858839</v>
      </c>
      <c r="F472" s="12" t="s">
        <v>324</v>
      </c>
      <c r="G472" s="9" t="str">
        <f t="shared" si="46"/>
        <v>55407.18966</v>
      </c>
      <c r="H472" s="46">
        <f t="shared" si="47"/>
        <v>7890</v>
      </c>
      <c r="I472" s="55" t="s">
        <v>1788</v>
      </c>
      <c r="J472" s="56" t="s">
        <v>1789</v>
      </c>
      <c r="K472" s="55" t="s">
        <v>1790</v>
      </c>
      <c r="L472" s="55" t="s">
        <v>1357</v>
      </c>
      <c r="M472" s="56" t="s">
        <v>995</v>
      </c>
      <c r="N472" s="56" t="s">
        <v>440</v>
      </c>
      <c r="O472" s="57" t="s">
        <v>1188</v>
      </c>
      <c r="P472" s="57" t="s">
        <v>1189</v>
      </c>
    </row>
    <row r="473" spans="1:16" ht="26.25" thickBot="1" x14ac:dyDescent="0.25">
      <c r="A473" s="46" t="str">
        <f t="shared" si="42"/>
        <v> arXiv 1510.02111 </v>
      </c>
      <c r="B473" s="12" t="str">
        <f t="shared" si="43"/>
        <v>I</v>
      </c>
      <c r="C473" s="46">
        <f t="shared" si="44"/>
        <v>55409.367769999997</v>
      </c>
      <c r="D473" s="9" t="str">
        <f t="shared" si="45"/>
        <v>vis</v>
      </c>
      <c r="E473" s="54">
        <f>VLOOKUP(C473,Active!C$21:E$968,3,FALSE)</f>
        <v>7890.9994948016538</v>
      </c>
      <c r="F473" s="12" t="s">
        <v>324</v>
      </c>
      <c r="G473" s="9" t="str">
        <f t="shared" si="46"/>
        <v>55409.36777</v>
      </c>
      <c r="H473" s="46">
        <f t="shared" si="47"/>
        <v>7891</v>
      </c>
      <c r="I473" s="55" t="s">
        <v>1791</v>
      </c>
      <c r="J473" s="56" t="s">
        <v>1792</v>
      </c>
      <c r="K473" s="55" t="s">
        <v>1793</v>
      </c>
      <c r="L473" s="55" t="s">
        <v>1245</v>
      </c>
      <c r="M473" s="56" t="s">
        <v>995</v>
      </c>
      <c r="N473" s="56" t="s">
        <v>440</v>
      </c>
      <c r="O473" s="57" t="s">
        <v>1188</v>
      </c>
      <c r="P473" s="57" t="s">
        <v>1189</v>
      </c>
    </row>
    <row r="474" spans="1:16" ht="26.25" thickBot="1" x14ac:dyDescent="0.25">
      <c r="A474" s="46" t="str">
        <f t="shared" si="42"/>
        <v> arXiv 1510.02111 </v>
      </c>
      <c r="B474" s="12" t="str">
        <f t="shared" si="43"/>
        <v>I</v>
      </c>
      <c r="C474" s="46">
        <f t="shared" si="44"/>
        <v>55411.546000000002</v>
      </c>
      <c r="D474" s="9" t="str">
        <f t="shared" si="45"/>
        <v>vis</v>
      </c>
      <c r="E474" s="54">
        <f>VLOOKUP(C474,Active!C$21:E$968,3,FALSE)</f>
        <v>7891.9995295099397</v>
      </c>
      <c r="F474" s="12" t="s">
        <v>324</v>
      </c>
      <c r="G474" s="9" t="str">
        <f t="shared" si="46"/>
        <v>55411.54600</v>
      </c>
      <c r="H474" s="46">
        <f t="shared" si="47"/>
        <v>7892</v>
      </c>
      <c r="I474" s="55" t="s">
        <v>1794</v>
      </c>
      <c r="J474" s="56" t="s">
        <v>1795</v>
      </c>
      <c r="K474" s="55" t="s">
        <v>1796</v>
      </c>
      <c r="L474" s="55" t="s">
        <v>1500</v>
      </c>
      <c r="M474" s="56" t="s">
        <v>995</v>
      </c>
      <c r="N474" s="56" t="s">
        <v>440</v>
      </c>
      <c r="O474" s="57" t="s">
        <v>1188</v>
      </c>
      <c r="P474" s="57" t="s">
        <v>1189</v>
      </c>
    </row>
    <row r="475" spans="1:16" ht="26.25" thickBot="1" x14ac:dyDescent="0.25">
      <c r="A475" s="46" t="str">
        <f t="shared" si="42"/>
        <v> arXiv 1510.02111 </v>
      </c>
      <c r="B475" s="12" t="str">
        <f t="shared" si="43"/>
        <v>I</v>
      </c>
      <c r="C475" s="46">
        <f t="shared" si="44"/>
        <v>55413.724159999998</v>
      </c>
      <c r="D475" s="9" t="str">
        <f t="shared" si="45"/>
        <v>vis</v>
      </c>
      <c r="E475" s="54">
        <f>VLOOKUP(C475,Active!C$21:E$968,3,FALSE)</f>
        <v>7892.9995320809212</v>
      </c>
      <c r="F475" s="12" t="s">
        <v>324</v>
      </c>
      <c r="G475" s="9" t="str">
        <f t="shared" si="46"/>
        <v>55413.72416</v>
      </c>
      <c r="H475" s="46">
        <f t="shared" si="47"/>
        <v>7893</v>
      </c>
      <c r="I475" s="55" t="s">
        <v>1797</v>
      </c>
      <c r="J475" s="56" t="s">
        <v>1798</v>
      </c>
      <c r="K475" s="55" t="s">
        <v>1799</v>
      </c>
      <c r="L475" s="55" t="s">
        <v>1500</v>
      </c>
      <c r="M475" s="56" t="s">
        <v>995</v>
      </c>
      <c r="N475" s="56" t="s">
        <v>440</v>
      </c>
      <c r="O475" s="57" t="s">
        <v>1188</v>
      </c>
      <c r="P475" s="57" t="s">
        <v>1189</v>
      </c>
    </row>
    <row r="476" spans="1:16" ht="26.25" thickBot="1" x14ac:dyDescent="0.25">
      <c r="A476" s="46" t="str">
        <f t="shared" si="42"/>
        <v> arXiv 1510.02111 </v>
      </c>
      <c r="B476" s="12" t="str">
        <f t="shared" si="43"/>
        <v>I</v>
      </c>
      <c r="C476" s="46">
        <f t="shared" si="44"/>
        <v>55415.902260000003</v>
      </c>
      <c r="D476" s="9" t="str">
        <f t="shared" si="45"/>
        <v>vis</v>
      </c>
      <c r="E476" s="54">
        <f>VLOOKUP(C476,Active!C$21:E$968,3,FALSE)</f>
        <v>7893.999507105651</v>
      </c>
      <c r="F476" s="12" t="s">
        <v>324</v>
      </c>
      <c r="G476" s="9" t="str">
        <f t="shared" si="46"/>
        <v>55415.90226</v>
      </c>
      <c r="H476" s="46">
        <f t="shared" si="47"/>
        <v>7894</v>
      </c>
      <c r="I476" s="55" t="s">
        <v>1800</v>
      </c>
      <c r="J476" s="56" t="s">
        <v>1801</v>
      </c>
      <c r="K476" s="55" t="s">
        <v>1802</v>
      </c>
      <c r="L476" s="55" t="s">
        <v>1542</v>
      </c>
      <c r="M476" s="56" t="s">
        <v>995</v>
      </c>
      <c r="N476" s="56" t="s">
        <v>440</v>
      </c>
      <c r="O476" s="57" t="s">
        <v>1188</v>
      </c>
      <c r="P476" s="57" t="s">
        <v>1189</v>
      </c>
    </row>
    <row r="477" spans="1:16" ht="26.25" thickBot="1" x14ac:dyDescent="0.25">
      <c r="A477" s="46" t="str">
        <f t="shared" si="42"/>
        <v> arXiv 1510.02111 </v>
      </c>
      <c r="B477" s="12" t="str">
        <f t="shared" si="43"/>
        <v>I</v>
      </c>
      <c r="C477" s="46">
        <f t="shared" si="44"/>
        <v>55418.08049</v>
      </c>
      <c r="D477" s="9" t="str">
        <f t="shared" si="45"/>
        <v>vis</v>
      </c>
      <c r="E477" s="54">
        <f>VLOOKUP(C477,Active!C$21:E$968,3,FALSE)</f>
        <v>7894.9995418139333</v>
      </c>
      <c r="F477" s="12" t="s">
        <v>324</v>
      </c>
      <c r="G477" s="9" t="str">
        <f t="shared" si="46"/>
        <v>55418.08049</v>
      </c>
      <c r="H477" s="46">
        <f t="shared" si="47"/>
        <v>7895</v>
      </c>
      <c r="I477" s="55" t="s">
        <v>1803</v>
      </c>
      <c r="J477" s="56" t="s">
        <v>1804</v>
      </c>
      <c r="K477" s="55" t="s">
        <v>1805</v>
      </c>
      <c r="L477" s="55" t="s">
        <v>1241</v>
      </c>
      <c r="M477" s="56" t="s">
        <v>995</v>
      </c>
      <c r="N477" s="56" t="s">
        <v>440</v>
      </c>
      <c r="O477" s="57" t="s">
        <v>1188</v>
      </c>
      <c r="P477" s="57" t="s">
        <v>1189</v>
      </c>
    </row>
    <row r="478" spans="1:16" ht="26.25" thickBot="1" x14ac:dyDescent="0.25">
      <c r="A478" s="46" t="str">
        <f t="shared" si="42"/>
        <v> arXiv 1510.02111 </v>
      </c>
      <c r="B478" s="12" t="str">
        <f t="shared" si="43"/>
        <v>I</v>
      </c>
      <c r="C478" s="46">
        <f t="shared" si="44"/>
        <v>55420.258569999998</v>
      </c>
      <c r="D478" s="9" t="str">
        <f t="shared" si="45"/>
        <v>vis</v>
      </c>
      <c r="E478" s="54">
        <f>VLOOKUP(C478,Active!C$21:E$968,3,FALSE)</f>
        <v>7895.9995076565738</v>
      </c>
      <c r="F478" s="12" t="s">
        <v>324</v>
      </c>
      <c r="G478" s="9" t="str">
        <f t="shared" si="46"/>
        <v>55420.25857</v>
      </c>
      <c r="H478" s="46">
        <f t="shared" si="47"/>
        <v>7896</v>
      </c>
      <c r="I478" s="55" t="s">
        <v>1806</v>
      </c>
      <c r="J478" s="56" t="s">
        <v>1807</v>
      </c>
      <c r="K478" s="55" t="s">
        <v>1808</v>
      </c>
      <c r="L478" s="55" t="s">
        <v>1542</v>
      </c>
      <c r="M478" s="56" t="s">
        <v>995</v>
      </c>
      <c r="N478" s="56" t="s">
        <v>440</v>
      </c>
      <c r="O478" s="57" t="s">
        <v>1188</v>
      </c>
      <c r="P478" s="57" t="s">
        <v>1189</v>
      </c>
    </row>
    <row r="479" spans="1:16" ht="26.25" thickBot="1" x14ac:dyDescent="0.25">
      <c r="A479" s="46" t="str">
        <f t="shared" si="42"/>
        <v> arXiv 1510.02111 </v>
      </c>
      <c r="B479" s="12" t="str">
        <f t="shared" si="43"/>
        <v>I</v>
      </c>
      <c r="C479" s="46">
        <f t="shared" si="44"/>
        <v>55422.436759999997</v>
      </c>
      <c r="D479" s="9" t="str">
        <f t="shared" si="45"/>
        <v>vis</v>
      </c>
      <c r="E479" s="54">
        <f>VLOOKUP(C479,Active!C$21:E$968,3,FALSE)</f>
        <v>7896.9995240006856</v>
      </c>
      <c r="F479" s="12" t="s">
        <v>324</v>
      </c>
      <c r="G479" s="9" t="str">
        <f t="shared" si="46"/>
        <v>55422.43676</v>
      </c>
      <c r="H479" s="46">
        <f t="shared" si="47"/>
        <v>7897</v>
      </c>
      <c r="I479" s="55" t="s">
        <v>1809</v>
      </c>
      <c r="J479" s="56" t="s">
        <v>1810</v>
      </c>
      <c r="K479" s="55" t="s">
        <v>1811</v>
      </c>
      <c r="L479" s="55" t="s">
        <v>1532</v>
      </c>
      <c r="M479" s="56" t="s">
        <v>995</v>
      </c>
      <c r="N479" s="56" t="s">
        <v>440</v>
      </c>
      <c r="O479" s="57" t="s">
        <v>1188</v>
      </c>
      <c r="P479" s="57" t="s">
        <v>1189</v>
      </c>
    </row>
    <row r="480" spans="1:16" ht="26.25" thickBot="1" x14ac:dyDescent="0.25">
      <c r="A480" s="46" t="str">
        <f t="shared" si="42"/>
        <v> arXiv 1510.02111 </v>
      </c>
      <c r="B480" s="12" t="str">
        <f t="shared" si="43"/>
        <v>I</v>
      </c>
      <c r="C480" s="46">
        <f t="shared" si="44"/>
        <v>55424.614869999998</v>
      </c>
      <c r="D480" s="9" t="str">
        <f t="shared" si="45"/>
        <v>vis</v>
      </c>
      <c r="E480" s="54">
        <f>VLOOKUP(C480,Active!C$21:E$968,3,FALSE)</f>
        <v>7897.9995036164564</v>
      </c>
      <c r="F480" s="12" t="s">
        <v>324</v>
      </c>
      <c r="G480" s="9" t="str">
        <f t="shared" si="46"/>
        <v>55424.61487</v>
      </c>
      <c r="H480" s="46">
        <f t="shared" si="47"/>
        <v>7898</v>
      </c>
      <c r="I480" s="55" t="s">
        <v>1812</v>
      </c>
      <c r="J480" s="56" t="s">
        <v>1813</v>
      </c>
      <c r="K480" s="55" t="s">
        <v>1814</v>
      </c>
      <c r="L480" s="55" t="s">
        <v>1387</v>
      </c>
      <c r="M480" s="56" t="s">
        <v>995</v>
      </c>
      <c r="N480" s="56" t="s">
        <v>440</v>
      </c>
      <c r="O480" s="57" t="s">
        <v>1188</v>
      </c>
      <c r="P480" s="57" t="s">
        <v>1189</v>
      </c>
    </row>
    <row r="481" spans="1:16" ht="26.25" thickBot="1" x14ac:dyDescent="0.25">
      <c r="A481" s="46" t="str">
        <f t="shared" si="42"/>
        <v> arXiv 1510.02111 </v>
      </c>
      <c r="B481" s="12" t="str">
        <f t="shared" si="43"/>
        <v>I</v>
      </c>
      <c r="C481" s="46">
        <f t="shared" si="44"/>
        <v>55428.9712</v>
      </c>
      <c r="D481" s="9" t="str">
        <f t="shared" si="45"/>
        <v>vis</v>
      </c>
      <c r="E481" s="54">
        <f>VLOOKUP(C481,Active!C$21:E$968,3,FALSE)</f>
        <v>7899.9995133494676</v>
      </c>
      <c r="F481" s="12" t="s">
        <v>324</v>
      </c>
      <c r="G481" s="9" t="str">
        <f t="shared" si="46"/>
        <v>55428.97120</v>
      </c>
      <c r="H481" s="46">
        <f t="shared" si="47"/>
        <v>7900</v>
      </c>
      <c r="I481" s="55" t="s">
        <v>1815</v>
      </c>
      <c r="J481" s="56" t="s">
        <v>1816</v>
      </c>
      <c r="K481" s="55" t="s">
        <v>1817</v>
      </c>
      <c r="L481" s="55" t="s">
        <v>1357</v>
      </c>
      <c r="M481" s="56" t="s">
        <v>995</v>
      </c>
      <c r="N481" s="56" t="s">
        <v>440</v>
      </c>
      <c r="O481" s="57" t="s">
        <v>1188</v>
      </c>
      <c r="P481" s="57" t="s">
        <v>1189</v>
      </c>
    </row>
    <row r="482" spans="1:16" ht="26.25" thickBot="1" x14ac:dyDescent="0.25">
      <c r="A482" s="46" t="str">
        <f t="shared" si="42"/>
        <v> arXiv 1510.02111 </v>
      </c>
      <c r="B482" s="12" t="str">
        <f t="shared" si="43"/>
        <v>I</v>
      </c>
      <c r="C482" s="46">
        <f t="shared" si="44"/>
        <v>55431.14933</v>
      </c>
      <c r="D482" s="9" t="str">
        <f t="shared" si="45"/>
        <v>vis</v>
      </c>
      <c r="E482" s="54">
        <f>VLOOKUP(C482,Active!C$21:E$968,3,FALSE)</f>
        <v>7900.9995021473242</v>
      </c>
      <c r="F482" s="12" t="s">
        <v>324</v>
      </c>
      <c r="G482" s="9" t="str">
        <f t="shared" si="46"/>
        <v>55431.14933</v>
      </c>
      <c r="H482" s="46">
        <f t="shared" si="47"/>
        <v>7901</v>
      </c>
      <c r="I482" s="55" t="s">
        <v>1818</v>
      </c>
      <c r="J482" s="56" t="s">
        <v>1819</v>
      </c>
      <c r="K482" s="55" t="s">
        <v>1820</v>
      </c>
      <c r="L482" s="55" t="s">
        <v>1387</v>
      </c>
      <c r="M482" s="56" t="s">
        <v>995</v>
      </c>
      <c r="N482" s="56" t="s">
        <v>440</v>
      </c>
      <c r="O482" s="57" t="s">
        <v>1188</v>
      </c>
      <c r="P482" s="57" t="s">
        <v>1189</v>
      </c>
    </row>
    <row r="483" spans="1:16" ht="26.25" thickBot="1" x14ac:dyDescent="0.25">
      <c r="A483" s="46" t="str">
        <f t="shared" si="42"/>
        <v> arXiv 1510.02111 </v>
      </c>
      <c r="B483" s="12" t="str">
        <f t="shared" si="43"/>
        <v>I</v>
      </c>
      <c r="C483" s="46">
        <f t="shared" si="44"/>
        <v>55433.327440000001</v>
      </c>
      <c r="D483" s="9" t="str">
        <f t="shared" si="45"/>
        <v>vis</v>
      </c>
      <c r="E483" s="54">
        <f>VLOOKUP(C483,Active!C$21:E$968,3,FALSE)</f>
        <v>7901.9994817630941</v>
      </c>
      <c r="F483" s="12" t="s">
        <v>324</v>
      </c>
      <c r="G483" s="9" t="str">
        <f t="shared" si="46"/>
        <v>55433.32744</v>
      </c>
      <c r="H483" s="46">
        <f t="shared" si="47"/>
        <v>7902</v>
      </c>
      <c r="I483" s="55" t="s">
        <v>1821</v>
      </c>
      <c r="J483" s="56" t="s">
        <v>1822</v>
      </c>
      <c r="K483" s="55" t="s">
        <v>1823</v>
      </c>
      <c r="L483" s="55" t="s">
        <v>1187</v>
      </c>
      <c r="M483" s="56" t="s">
        <v>995</v>
      </c>
      <c r="N483" s="56" t="s">
        <v>440</v>
      </c>
      <c r="O483" s="57" t="s">
        <v>1188</v>
      </c>
      <c r="P483" s="57" t="s">
        <v>1189</v>
      </c>
    </row>
    <row r="484" spans="1:16" ht="26.25" thickBot="1" x14ac:dyDescent="0.25">
      <c r="A484" s="46" t="str">
        <f t="shared" si="42"/>
        <v> arXiv 1510.02111 </v>
      </c>
      <c r="B484" s="12" t="str">
        <f t="shared" si="43"/>
        <v>I</v>
      </c>
      <c r="C484" s="46">
        <f t="shared" si="44"/>
        <v>55435.505599999997</v>
      </c>
      <c r="D484" s="9" t="str">
        <f t="shared" si="45"/>
        <v>vis</v>
      </c>
      <c r="E484" s="54">
        <f>VLOOKUP(C484,Active!C$21:E$968,3,FALSE)</f>
        <v>7902.9994843340764</v>
      </c>
      <c r="F484" s="12" t="s">
        <v>324</v>
      </c>
      <c r="G484" s="9" t="str">
        <f t="shared" si="46"/>
        <v>55435.50560</v>
      </c>
      <c r="H484" s="46">
        <f t="shared" si="47"/>
        <v>7903</v>
      </c>
      <c r="I484" s="55" t="s">
        <v>1824</v>
      </c>
      <c r="J484" s="56" t="s">
        <v>1825</v>
      </c>
      <c r="K484" s="55" t="s">
        <v>1826</v>
      </c>
      <c r="L484" s="55" t="s">
        <v>1234</v>
      </c>
      <c r="M484" s="56" t="s">
        <v>995</v>
      </c>
      <c r="N484" s="56" t="s">
        <v>440</v>
      </c>
      <c r="O484" s="57" t="s">
        <v>1188</v>
      </c>
      <c r="P484" s="57" t="s">
        <v>1189</v>
      </c>
    </row>
    <row r="485" spans="1:16" ht="26.25" thickBot="1" x14ac:dyDescent="0.25">
      <c r="A485" s="46" t="str">
        <f t="shared" si="42"/>
        <v> arXiv 1510.02111 </v>
      </c>
      <c r="B485" s="12" t="str">
        <f t="shared" si="43"/>
        <v>I</v>
      </c>
      <c r="C485" s="46">
        <f t="shared" si="44"/>
        <v>55437.683729999997</v>
      </c>
      <c r="D485" s="9" t="str">
        <f t="shared" si="45"/>
        <v>vis</v>
      </c>
      <c r="E485" s="54">
        <f>VLOOKUP(C485,Active!C$21:E$968,3,FALSE)</f>
        <v>7903.9994731319321</v>
      </c>
      <c r="F485" s="12" t="s">
        <v>324</v>
      </c>
      <c r="G485" s="9" t="str">
        <f t="shared" si="46"/>
        <v>55437.68373</v>
      </c>
      <c r="H485" s="46">
        <f t="shared" si="47"/>
        <v>7904</v>
      </c>
      <c r="I485" s="55" t="s">
        <v>1830</v>
      </c>
      <c r="J485" s="56" t="s">
        <v>1831</v>
      </c>
      <c r="K485" s="55" t="s">
        <v>1829</v>
      </c>
      <c r="L485" s="55" t="s">
        <v>1208</v>
      </c>
      <c r="M485" s="56" t="s">
        <v>995</v>
      </c>
      <c r="N485" s="56" t="s">
        <v>440</v>
      </c>
      <c r="O485" s="57" t="s">
        <v>1188</v>
      </c>
      <c r="P485" s="57" t="s">
        <v>1189</v>
      </c>
    </row>
    <row r="486" spans="1:16" ht="26.25" thickBot="1" x14ac:dyDescent="0.25">
      <c r="A486" s="46" t="str">
        <f t="shared" si="42"/>
        <v> arXiv 1510.02111 </v>
      </c>
      <c r="B486" s="12" t="str">
        <f t="shared" si="43"/>
        <v>I</v>
      </c>
      <c r="C486" s="46">
        <f t="shared" si="44"/>
        <v>55439.861839999998</v>
      </c>
      <c r="D486" s="9" t="str">
        <f t="shared" si="45"/>
        <v>vis</v>
      </c>
      <c r="E486" s="54">
        <f>VLOOKUP(C486,Active!C$21:E$968,3,FALSE)</f>
        <v>7904.9994527477029</v>
      </c>
      <c r="F486" s="12" t="s">
        <v>324</v>
      </c>
      <c r="G486" s="9" t="str">
        <f t="shared" si="46"/>
        <v>55439.86184</v>
      </c>
      <c r="H486" s="46">
        <f t="shared" si="47"/>
        <v>7905</v>
      </c>
      <c r="I486" s="55" t="s">
        <v>1832</v>
      </c>
      <c r="J486" s="56" t="s">
        <v>1833</v>
      </c>
      <c r="K486" s="55" t="s">
        <v>1834</v>
      </c>
      <c r="L486" s="55" t="s">
        <v>1284</v>
      </c>
      <c r="M486" s="56" t="s">
        <v>995</v>
      </c>
      <c r="N486" s="56" t="s">
        <v>440</v>
      </c>
      <c r="O486" s="57" t="s">
        <v>1188</v>
      </c>
      <c r="P486" s="57" t="s">
        <v>1189</v>
      </c>
    </row>
    <row r="487" spans="1:16" ht="26.25" thickBot="1" x14ac:dyDescent="0.25">
      <c r="A487" s="46" t="str">
        <f t="shared" si="42"/>
        <v> arXiv 1510.02111 </v>
      </c>
      <c r="B487" s="12" t="str">
        <f t="shared" si="43"/>
        <v>I</v>
      </c>
      <c r="C487" s="46">
        <f t="shared" si="44"/>
        <v>55442.040009999997</v>
      </c>
      <c r="D487" s="9" t="str">
        <f t="shared" si="45"/>
        <v>vis</v>
      </c>
      <c r="E487" s="54">
        <f>VLOOKUP(C487,Active!C$21:E$968,3,FALSE)</f>
        <v>7905.999459909729</v>
      </c>
      <c r="F487" s="12" t="s">
        <v>324</v>
      </c>
      <c r="G487" s="9" t="str">
        <f t="shared" si="46"/>
        <v>55442.04001</v>
      </c>
      <c r="H487" s="46">
        <f t="shared" si="47"/>
        <v>7906</v>
      </c>
      <c r="I487" s="55" t="s">
        <v>1835</v>
      </c>
      <c r="J487" s="56" t="s">
        <v>1836</v>
      </c>
      <c r="K487" s="55" t="s">
        <v>1837</v>
      </c>
      <c r="L487" s="55" t="s">
        <v>1200</v>
      </c>
      <c r="M487" s="56" t="s">
        <v>995</v>
      </c>
      <c r="N487" s="56" t="s">
        <v>440</v>
      </c>
      <c r="O487" s="57" t="s">
        <v>1188</v>
      </c>
      <c r="P487" s="57" t="s">
        <v>1189</v>
      </c>
    </row>
    <row r="488" spans="1:16" ht="26.25" thickBot="1" x14ac:dyDescent="0.25">
      <c r="A488" s="46" t="str">
        <f t="shared" si="42"/>
        <v> arXiv 1510.02111 </v>
      </c>
      <c r="B488" s="12" t="str">
        <f t="shared" si="43"/>
        <v>I</v>
      </c>
      <c r="C488" s="46">
        <f t="shared" si="44"/>
        <v>55444.21819</v>
      </c>
      <c r="D488" s="9" t="str">
        <f t="shared" si="45"/>
        <v>vis</v>
      </c>
      <c r="E488" s="54">
        <f>VLOOKUP(C488,Active!C$21:E$968,3,FALSE)</f>
        <v>7906.9994716627998</v>
      </c>
      <c r="F488" s="12" t="s">
        <v>324</v>
      </c>
      <c r="G488" s="9" t="str">
        <f t="shared" si="46"/>
        <v>55444.21819</v>
      </c>
      <c r="H488" s="46">
        <f t="shared" si="47"/>
        <v>7907</v>
      </c>
      <c r="I488" s="55" t="s">
        <v>1838</v>
      </c>
      <c r="J488" s="56" t="s">
        <v>1839</v>
      </c>
      <c r="K488" s="55" t="s">
        <v>1840</v>
      </c>
      <c r="L488" s="55" t="s">
        <v>1208</v>
      </c>
      <c r="M488" s="56" t="s">
        <v>995</v>
      </c>
      <c r="N488" s="56" t="s">
        <v>440</v>
      </c>
      <c r="O488" s="57" t="s">
        <v>1188</v>
      </c>
      <c r="P488" s="57" t="s">
        <v>1189</v>
      </c>
    </row>
    <row r="489" spans="1:16" ht="26.25" thickBot="1" x14ac:dyDescent="0.25">
      <c r="A489" s="46" t="str">
        <f t="shared" si="42"/>
        <v> arXiv 1510.02111 </v>
      </c>
      <c r="B489" s="12" t="str">
        <f t="shared" si="43"/>
        <v>I</v>
      </c>
      <c r="C489" s="46">
        <f t="shared" si="44"/>
        <v>55446.396350000003</v>
      </c>
      <c r="D489" s="9" t="str">
        <f t="shared" si="45"/>
        <v>vis</v>
      </c>
      <c r="E489" s="54">
        <f>VLOOKUP(C489,Active!C$21:E$968,3,FALSE)</f>
        <v>7907.9994742337849</v>
      </c>
      <c r="F489" s="12" t="s">
        <v>324</v>
      </c>
      <c r="G489" s="9" t="str">
        <f t="shared" si="46"/>
        <v>55446.39635</v>
      </c>
      <c r="H489" s="46">
        <f t="shared" si="47"/>
        <v>7908</v>
      </c>
      <c r="I489" s="55" t="s">
        <v>1841</v>
      </c>
      <c r="J489" s="56" t="s">
        <v>1842</v>
      </c>
      <c r="K489" s="55" t="s">
        <v>1843</v>
      </c>
      <c r="L489" s="55" t="s">
        <v>1208</v>
      </c>
      <c r="M489" s="56" t="s">
        <v>995</v>
      </c>
      <c r="N489" s="56" t="s">
        <v>440</v>
      </c>
      <c r="O489" s="57" t="s">
        <v>1188</v>
      </c>
      <c r="P489" s="57" t="s">
        <v>1189</v>
      </c>
    </row>
    <row r="490" spans="1:16" ht="26.25" thickBot="1" x14ac:dyDescent="0.25">
      <c r="A490" s="46" t="str">
        <f t="shared" si="42"/>
        <v> arXiv 1510.02111 </v>
      </c>
      <c r="B490" s="12" t="str">
        <f t="shared" si="43"/>
        <v>I</v>
      </c>
      <c r="C490" s="46">
        <f t="shared" si="44"/>
        <v>55448.574480000003</v>
      </c>
      <c r="D490" s="9" t="str">
        <f t="shared" si="45"/>
        <v>vis</v>
      </c>
      <c r="E490" s="54">
        <f>VLOOKUP(C490,Active!C$21:E$968,3,FALSE)</f>
        <v>7908.9994630316405</v>
      </c>
      <c r="F490" s="12" t="s">
        <v>324</v>
      </c>
      <c r="G490" s="9" t="str">
        <f t="shared" si="46"/>
        <v>55448.57448</v>
      </c>
      <c r="H490" s="46">
        <f t="shared" si="47"/>
        <v>7909</v>
      </c>
      <c r="I490" s="55" t="s">
        <v>1844</v>
      </c>
      <c r="J490" s="56" t="s">
        <v>1845</v>
      </c>
      <c r="K490" s="55" t="s">
        <v>1846</v>
      </c>
      <c r="L490" s="55" t="s">
        <v>1204</v>
      </c>
      <c r="M490" s="56" t="s">
        <v>995</v>
      </c>
      <c r="N490" s="56" t="s">
        <v>440</v>
      </c>
      <c r="O490" s="57" t="s">
        <v>1188</v>
      </c>
      <c r="P490" s="57" t="s">
        <v>1189</v>
      </c>
    </row>
    <row r="491" spans="1:16" ht="26.25" thickBot="1" x14ac:dyDescent="0.25">
      <c r="A491" s="46" t="str">
        <f t="shared" si="42"/>
        <v> arXiv 1510.02111 </v>
      </c>
      <c r="B491" s="12" t="str">
        <f t="shared" si="43"/>
        <v>I</v>
      </c>
      <c r="C491" s="46">
        <f t="shared" si="44"/>
        <v>55450.752619999999</v>
      </c>
      <c r="D491" s="9" t="str">
        <f t="shared" si="45"/>
        <v>vis</v>
      </c>
      <c r="E491" s="54">
        <f>VLOOKUP(C491,Active!C$21:E$968,3,FALSE)</f>
        <v>7909.9994564205372</v>
      </c>
      <c r="F491" s="12" t="s">
        <v>324</v>
      </c>
      <c r="G491" s="9" t="str">
        <f t="shared" si="46"/>
        <v>55450.75262</v>
      </c>
      <c r="H491" s="46">
        <f t="shared" si="47"/>
        <v>7910</v>
      </c>
      <c r="I491" s="55" t="s">
        <v>1847</v>
      </c>
      <c r="J491" s="56" t="s">
        <v>1848</v>
      </c>
      <c r="K491" s="55" t="s">
        <v>1849</v>
      </c>
      <c r="L491" s="55" t="s">
        <v>1200</v>
      </c>
      <c r="M491" s="56" t="s">
        <v>995</v>
      </c>
      <c r="N491" s="56" t="s">
        <v>440</v>
      </c>
      <c r="O491" s="57" t="s">
        <v>1188</v>
      </c>
      <c r="P491" s="57" t="s">
        <v>1189</v>
      </c>
    </row>
    <row r="492" spans="1:16" ht="26.25" thickBot="1" x14ac:dyDescent="0.25">
      <c r="A492" s="46" t="str">
        <f t="shared" si="42"/>
        <v> arXiv 1510.02111 </v>
      </c>
      <c r="B492" s="12" t="str">
        <f t="shared" si="43"/>
        <v>I</v>
      </c>
      <c r="C492" s="46">
        <f t="shared" si="44"/>
        <v>55452.930780000002</v>
      </c>
      <c r="D492" s="9" t="str">
        <f t="shared" si="45"/>
        <v>vis</v>
      </c>
      <c r="E492" s="54">
        <f>VLOOKUP(C492,Active!C$21:E$968,3,FALSE)</f>
        <v>7910.9994589915232</v>
      </c>
      <c r="F492" s="12" t="s">
        <v>324</v>
      </c>
      <c r="G492" s="9" t="str">
        <f t="shared" si="46"/>
        <v>55452.93078</v>
      </c>
      <c r="H492" s="46">
        <f t="shared" si="47"/>
        <v>7911</v>
      </c>
      <c r="I492" s="55" t="s">
        <v>1850</v>
      </c>
      <c r="J492" s="56" t="s">
        <v>1851</v>
      </c>
      <c r="K492" s="55" t="s">
        <v>1852</v>
      </c>
      <c r="L492" s="55" t="s">
        <v>1200</v>
      </c>
      <c r="M492" s="56" t="s">
        <v>995</v>
      </c>
      <c r="N492" s="56" t="s">
        <v>440</v>
      </c>
      <c r="O492" s="57" t="s">
        <v>1188</v>
      </c>
      <c r="P492" s="57" t="s">
        <v>1189</v>
      </c>
    </row>
    <row r="493" spans="1:16" ht="26.25" thickBot="1" x14ac:dyDescent="0.25">
      <c r="A493" s="46" t="str">
        <f t="shared" si="42"/>
        <v> arXiv 1510.02111 </v>
      </c>
      <c r="B493" s="12" t="str">
        <f t="shared" si="43"/>
        <v>I</v>
      </c>
      <c r="C493" s="46">
        <f t="shared" si="44"/>
        <v>55455.108919999999</v>
      </c>
      <c r="D493" s="9" t="str">
        <f t="shared" si="45"/>
        <v>vis</v>
      </c>
      <c r="E493" s="54">
        <f>VLOOKUP(C493,Active!C$21:E$968,3,FALSE)</f>
        <v>7911.9994523804198</v>
      </c>
      <c r="F493" s="12" t="s">
        <v>324</v>
      </c>
      <c r="G493" s="9" t="str">
        <f t="shared" si="46"/>
        <v>55455.10892</v>
      </c>
      <c r="H493" s="46">
        <f t="shared" si="47"/>
        <v>7912</v>
      </c>
      <c r="I493" s="55" t="s">
        <v>1853</v>
      </c>
      <c r="J493" s="56" t="s">
        <v>1854</v>
      </c>
      <c r="K493" s="55" t="s">
        <v>1855</v>
      </c>
      <c r="L493" s="55" t="s">
        <v>1284</v>
      </c>
      <c r="M493" s="56" t="s">
        <v>995</v>
      </c>
      <c r="N493" s="56" t="s">
        <v>440</v>
      </c>
      <c r="O493" s="57" t="s">
        <v>1188</v>
      </c>
      <c r="P493" s="57" t="s">
        <v>1189</v>
      </c>
    </row>
    <row r="494" spans="1:16" ht="26.25" thickBot="1" x14ac:dyDescent="0.25">
      <c r="A494" s="46" t="str">
        <f t="shared" si="42"/>
        <v> arXiv 1510.02111 </v>
      </c>
      <c r="B494" s="12" t="str">
        <f t="shared" si="43"/>
        <v>I</v>
      </c>
      <c r="C494" s="46">
        <f t="shared" si="44"/>
        <v>55457.287129999997</v>
      </c>
      <c r="D494" s="9" t="str">
        <f t="shared" si="45"/>
        <v>vis</v>
      </c>
      <c r="E494" s="54">
        <f>VLOOKUP(C494,Active!C$21:E$968,3,FALSE)</f>
        <v>7912.9994779066164</v>
      </c>
      <c r="F494" s="12" t="s">
        <v>324</v>
      </c>
      <c r="G494" s="9" t="str">
        <f t="shared" si="46"/>
        <v>55457.28713</v>
      </c>
      <c r="H494" s="46">
        <f t="shared" si="47"/>
        <v>7913</v>
      </c>
      <c r="I494" s="55" t="s">
        <v>1856</v>
      </c>
      <c r="J494" s="56" t="s">
        <v>1857</v>
      </c>
      <c r="K494" s="55" t="s">
        <v>1858</v>
      </c>
      <c r="L494" s="55" t="s">
        <v>1196</v>
      </c>
      <c r="M494" s="56" t="s">
        <v>995</v>
      </c>
      <c r="N494" s="56" t="s">
        <v>440</v>
      </c>
      <c r="O494" s="57" t="s">
        <v>1188</v>
      </c>
      <c r="P494" s="57" t="s">
        <v>1189</v>
      </c>
    </row>
    <row r="495" spans="1:16" ht="26.25" thickBot="1" x14ac:dyDescent="0.25">
      <c r="A495" s="46" t="str">
        <f t="shared" si="42"/>
        <v> arXiv 1510.02111 </v>
      </c>
      <c r="B495" s="12" t="str">
        <f t="shared" si="43"/>
        <v>I</v>
      </c>
      <c r="C495" s="46">
        <f t="shared" si="44"/>
        <v>55459.46531</v>
      </c>
      <c r="D495" s="9" t="str">
        <f t="shared" si="45"/>
        <v>vis</v>
      </c>
      <c r="E495" s="54">
        <f>VLOOKUP(C495,Active!C$21:E$968,3,FALSE)</f>
        <v>7913.9994896596872</v>
      </c>
      <c r="F495" s="12" t="s">
        <v>324</v>
      </c>
      <c r="G495" s="9" t="str">
        <f t="shared" si="46"/>
        <v>55459.46531</v>
      </c>
      <c r="H495" s="46">
        <f t="shared" si="47"/>
        <v>7914</v>
      </c>
      <c r="I495" s="55" t="s">
        <v>1859</v>
      </c>
      <c r="J495" s="56" t="s">
        <v>1860</v>
      </c>
      <c r="K495" s="55" t="s">
        <v>1861</v>
      </c>
      <c r="L495" s="55" t="s">
        <v>1265</v>
      </c>
      <c r="M495" s="56" t="s">
        <v>995</v>
      </c>
      <c r="N495" s="56" t="s">
        <v>440</v>
      </c>
      <c r="O495" s="57" t="s">
        <v>1188</v>
      </c>
      <c r="P495" s="57" t="s">
        <v>1189</v>
      </c>
    </row>
    <row r="496" spans="1:16" ht="26.25" thickBot="1" x14ac:dyDescent="0.25">
      <c r="A496" s="46" t="str">
        <f t="shared" si="42"/>
        <v> arXiv 1510.02111 </v>
      </c>
      <c r="B496" s="12" t="str">
        <f t="shared" si="43"/>
        <v>I</v>
      </c>
      <c r="C496" s="46">
        <f t="shared" si="44"/>
        <v>55461.643479999999</v>
      </c>
      <c r="D496" s="9" t="str">
        <f t="shared" si="45"/>
        <v>vis</v>
      </c>
      <c r="E496" s="54">
        <f>VLOOKUP(C496,Active!C$21:E$968,3,FALSE)</f>
        <v>7914.9994968217134</v>
      </c>
      <c r="F496" s="12" t="s">
        <v>324</v>
      </c>
      <c r="G496" s="9" t="str">
        <f t="shared" si="46"/>
        <v>55461.64348</v>
      </c>
      <c r="H496" s="46">
        <f t="shared" si="47"/>
        <v>7915</v>
      </c>
      <c r="I496" s="55" t="s">
        <v>1862</v>
      </c>
      <c r="J496" s="56" t="s">
        <v>1863</v>
      </c>
      <c r="K496" s="55" t="s">
        <v>1864</v>
      </c>
      <c r="L496" s="55" t="s">
        <v>1245</v>
      </c>
      <c r="M496" s="56" t="s">
        <v>995</v>
      </c>
      <c r="N496" s="56" t="s">
        <v>440</v>
      </c>
      <c r="O496" s="57" t="s">
        <v>1188</v>
      </c>
      <c r="P496" s="57" t="s">
        <v>1189</v>
      </c>
    </row>
    <row r="497" spans="1:16" ht="26.25" thickBot="1" x14ac:dyDescent="0.25">
      <c r="A497" s="46" t="str">
        <f t="shared" si="42"/>
        <v> arXiv 1510.02111 </v>
      </c>
      <c r="B497" s="12" t="str">
        <f t="shared" si="43"/>
        <v>I</v>
      </c>
      <c r="C497" s="46">
        <f t="shared" si="44"/>
        <v>55463.821640000002</v>
      </c>
      <c r="D497" s="9" t="str">
        <f t="shared" si="45"/>
        <v>vis</v>
      </c>
      <c r="E497" s="54">
        <f>VLOOKUP(C497,Active!C$21:E$968,3,FALSE)</f>
        <v>7915.9994993926994</v>
      </c>
      <c r="F497" s="12" t="s">
        <v>324</v>
      </c>
      <c r="G497" s="9" t="str">
        <f t="shared" si="46"/>
        <v>55463.82164</v>
      </c>
      <c r="H497" s="46">
        <f t="shared" si="47"/>
        <v>7916</v>
      </c>
      <c r="I497" s="55" t="s">
        <v>1865</v>
      </c>
      <c r="J497" s="56" t="s">
        <v>1866</v>
      </c>
      <c r="K497" s="55" t="s">
        <v>1867</v>
      </c>
      <c r="L497" s="55" t="s">
        <v>1249</v>
      </c>
      <c r="M497" s="56" t="s">
        <v>995</v>
      </c>
      <c r="N497" s="56" t="s">
        <v>440</v>
      </c>
      <c r="O497" s="57" t="s">
        <v>1188</v>
      </c>
      <c r="P497" s="57" t="s">
        <v>1189</v>
      </c>
    </row>
    <row r="498" spans="1:16" ht="26.25" thickBot="1" x14ac:dyDescent="0.25">
      <c r="A498" s="46" t="str">
        <f t="shared" si="42"/>
        <v> arXiv 1510.02111 </v>
      </c>
      <c r="B498" s="12" t="str">
        <f t="shared" si="43"/>
        <v>I</v>
      </c>
      <c r="C498" s="46">
        <f t="shared" si="44"/>
        <v>55465.999779999998</v>
      </c>
      <c r="D498" s="9" t="str">
        <f t="shared" si="45"/>
        <v>vis</v>
      </c>
      <c r="E498" s="54">
        <f>VLOOKUP(C498,Active!C$21:E$968,3,FALSE)</f>
        <v>7916.999492781596</v>
      </c>
      <c r="F498" s="12" t="s">
        <v>324</v>
      </c>
      <c r="G498" s="9" t="str">
        <f t="shared" si="46"/>
        <v>55465.99978</v>
      </c>
      <c r="H498" s="46">
        <f t="shared" si="47"/>
        <v>7917</v>
      </c>
      <c r="I498" s="55" t="s">
        <v>1868</v>
      </c>
      <c r="J498" s="56" t="s">
        <v>1869</v>
      </c>
      <c r="K498" s="55" t="s">
        <v>1870</v>
      </c>
      <c r="L498" s="55" t="s">
        <v>1245</v>
      </c>
      <c r="M498" s="56" t="s">
        <v>995</v>
      </c>
      <c r="N498" s="56" t="s">
        <v>440</v>
      </c>
      <c r="O498" s="57" t="s">
        <v>1188</v>
      </c>
      <c r="P498" s="57" t="s">
        <v>1189</v>
      </c>
    </row>
    <row r="499" spans="1:16" ht="26.25" thickBot="1" x14ac:dyDescent="0.25">
      <c r="A499" s="46" t="str">
        <f t="shared" si="42"/>
        <v> arXiv 1510.02111 </v>
      </c>
      <c r="B499" s="12" t="str">
        <f t="shared" si="43"/>
        <v>I</v>
      </c>
      <c r="C499" s="46">
        <f t="shared" si="44"/>
        <v>55468.177909999999</v>
      </c>
      <c r="D499" s="9" t="str">
        <f t="shared" si="45"/>
        <v>vis</v>
      </c>
      <c r="E499" s="54">
        <f>VLOOKUP(C499,Active!C$21:E$968,3,FALSE)</f>
        <v>7917.9994815794516</v>
      </c>
      <c r="F499" s="12" t="s">
        <v>324</v>
      </c>
      <c r="G499" s="9" t="str">
        <f t="shared" si="46"/>
        <v>55468.17791</v>
      </c>
      <c r="H499" s="46">
        <f t="shared" si="47"/>
        <v>7918</v>
      </c>
      <c r="I499" s="55" t="s">
        <v>1871</v>
      </c>
      <c r="J499" s="56" t="s">
        <v>1872</v>
      </c>
      <c r="K499" s="55" t="s">
        <v>1873</v>
      </c>
      <c r="L499" s="55" t="s">
        <v>1187</v>
      </c>
      <c r="M499" s="56" t="s">
        <v>995</v>
      </c>
      <c r="N499" s="56" t="s">
        <v>440</v>
      </c>
      <c r="O499" s="57" t="s">
        <v>1188</v>
      </c>
      <c r="P499" s="57" t="s">
        <v>1189</v>
      </c>
    </row>
    <row r="500" spans="1:16" ht="26.25" thickBot="1" x14ac:dyDescent="0.25">
      <c r="A500" s="46" t="str">
        <f t="shared" si="42"/>
        <v> arXiv 1510.02111 </v>
      </c>
      <c r="B500" s="12" t="str">
        <f t="shared" si="43"/>
        <v>I</v>
      </c>
      <c r="C500" s="46">
        <f t="shared" si="44"/>
        <v>55470.356050000002</v>
      </c>
      <c r="D500" s="9" t="str">
        <f t="shared" si="45"/>
        <v>vis</v>
      </c>
      <c r="E500" s="54">
        <f>VLOOKUP(C500,Active!C$21:E$968,3,FALSE)</f>
        <v>7918.9994749683519</v>
      </c>
      <c r="F500" s="12" t="s">
        <v>324</v>
      </c>
      <c r="G500" s="9" t="str">
        <f t="shared" si="46"/>
        <v>55470.35605</v>
      </c>
      <c r="H500" s="46">
        <f t="shared" si="47"/>
        <v>7919</v>
      </c>
      <c r="I500" s="55" t="s">
        <v>1874</v>
      </c>
      <c r="J500" s="56" t="s">
        <v>1875</v>
      </c>
      <c r="K500" s="55" t="s">
        <v>1876</v>
      </c>
      <c r="L500" s="55" t="s">
        <v>1196</v>
      </c>
      <c r="M500" s="56" t="s">
        <v>995</v>
      </c>
      <c r="N500" s="56" t="s">
        <v>440</v>
      </c>
      <c r="O500" s="57" t="s">
        <v>1188</v>
      </c>
      <c r="P500" s="57" t="s">
        <v>1189</v>
      </c>
    </row>
    <row r="501" spans="1:16" ht="26.25" thickBot="1" x14ac:dyDescent="0.25">
      <c r="A501" s="46" t="str">
        <f t="shared" si="42"/>
        <v> arXiv 1510.02111 </v>
      </c>
      <c r="B501" s="12" t="str">
        <f t="shared" si="43"/>
        <v>I</v>
      </c>
      <c r="C501" s="46">
        <f t="shared" si="44"/>
        <v>55472.534189999998</v>
      </c>
      <c r="D501" s="9" t="str">
        <f t="shared" si="45"/>
        <v>vis</v>
      </c>
      <c r="E501" s="54">
        <f>VLOOKUP(C501,Active!C$21:E$968,3,FALSE)</f>
        <v>7919.9994683572486</v>
      </c>
      <c r="F501" s="12" t="s">
        <v>324</v>
      </c>
      <c r="G501" s="9" t="str">
        <f t="shared" si="46"/>
        <v>55472.53419</v>
      </c>
      <c r="H501" s="46">
        <f t="shared" si="47"/>
        <v>7920</v>
      </c>
      <c r="I501" s="55" t="s">
        <v>1877</v>
      </c>
      <c r="J501" s="56" t="s">
        <v>1878</v>
      </c>
      <c r="K501" s="55" t="s">
        <v>1879</v>
      </c>
      <c r="L501" s="55" t="s">
        <v>1212</v>
      </c>
      <c r="M501" s="56" t="s">
        <v>995</v>
      </c>
      <c r="N501" s="56" t="s">
        <v>440</v>
      </c>
      <c r="O501" s="57" t="s">
        <v>1188</v>
      </c>
      <c r="P501" s="57" t="s">
        <v>1189</v>
      </c>
    </row>
    <row r="502" spans="1:16" ht="26.25" thickBot="1" x14ac:dyDescent="0.25">
      <c r="A502" s="46" t="str">
        <f t="shared" si="42"/>
        <v> arXiv 1510.02111 </v>
      </c>
      <c r="B502" s="12" t="str">
        <f t="shared" si="43"/>
        <v>I</v>
      </c>
      <c r="C502" s="46">
        <f t="shared" si="44"/>
        <v>55474.712290000003</v>
      </c>
      <c r="D502" s="9" t="str">
        <f t="shared" si="45"/>
        <v>vis</v>
      </c>
      <c r="E502" s="54">
        <f>VLOOKUP(C502,Active!C$21:E$968,3,FALSE)</f>
        <v>7920.9994433819775</v>
      </c>
      <c r="F502" s="12" t="s">
        <v>324</v>
      </c>
      <c r="G502" s="9" t="str">
        <f t="shared" si="46"/>
        <v>55474.71229</v>
      </c>
      <c r="H502" s="46">
        <f t="shared" si="47"/>
        <v>7921</v>
      </c>
      <c r="I502" s="55" t="s">
        <v>1880</v>
      </c>
      <c r="J502" s="56" t="s">
        <v>1881</v>
      </c>
      <c r="K502" s="55" t="s">
        <v>1882</v>
      </c>
      <c r="L502" s="55" t="s">
        <v>1298</v>
      </c>
      <c r="M502" s="56" t="s">
        <v>995</v>
      </c>
      <c r="N502" s="56" t="s">
        <v>440</v>
      </c>
      <c r="O502" s="57" t="s">
        <v>1188</v>
      </c>
      <c r="P502" s="57" t="s">
        <v>1189</v>
      </c>
    </row>
    <row r="503" spans="1:16" ht="26.25" thickBot="1" x14ac:dyDescent="0.25">
      <c r="A503" s="46" t="str">
        <f t="shared" si="42"/>
        <v> arXiv 1510.02111 </v>
      </c>
      <c r="B503" s="12" t="str">
        <f t="shared" si="43"/>
        <v>I</v>
      </c>
      <c r="C503" s="46">
        <f t="shared" si="44"/>
        <v>55476.890429999999</v>
      </c>
      <c r="D503" s="9" t="str">
        <f t="shared" si="45"/>
        <v>vis</v>
      </c>
      <c r="E503" s="54">
        <f>VLOOKUP(C503,Active!C$21:E$968,3,FALSE)</f>
        <v>7921.9994367708741</v>
      </c>
      <c r="F503" s="12" t="s">
        <v>324</v>
      </c>
      <c r="G503" s="9" t="str">
        <f t="shared" si="46"/>
        <v>55476.89043</v>
      </c>
      <c r="H503" s="46">
        <f t="shared" si="47"/>
        <v>7922</v>
      </c>
      <c r="I503" s="55" t="s">
        <v>1883</v>
      </c>
      <c r="J503" s="56" t="s">
        <v>1884</v>
      </c>
      <c r="K503" s="55" t="s">
        <v>1885</v>
      </c>
      <c r="L503" s="55" t="s">
        <v>1380</v>
      </c>
      <c r="M503" s="56" t="s">
        <v>995</v>
      </c>
      <c r="N503" s="56" t="s">
        <v>440</v>
      </c>
      <c r="O503" s="57" t="s">
        <v>1188</v>
      </c>
      <c r="P503" s="57" t="s">
        <v>1189</v>
      </c>
    </row>
    <row r="504" spans="1:16" ht="26.25" thickBot="1" x14ac:dyDescent="0.25">
      <c r="A504" s="46" t="str">
        <f t="shared" si="42"/>
        <v> arXiv 1510.02111 </v>
      </c>
      <c r="B504" s="12" t="str">
        <f t="shared" si="43"/>
        <v>I</v>
      </c>
      <c r="C504" s="46">
        <f t="shared" si="44"/>
        <v>55479.068579999999</v>
      </c>
      <c r="D504" s="9" t="str">
        <f t="shared" si="45"/>
        <v>vis</v>
      </c>
      <c r="E504" s="54">
        <f>VLOOKUP(C504,Active!C$21:E$968,3,FALSE)</f>
        <v>7922.9994347508155</v>
      </c>
      <c r="F504" s="12" t="s">
        <v>324</v>
      </c>
      <c r="G504" s="9" t="str">
        <f t="shared" si="46"/>
        <v>55479.06858</v>
      </c>
      <c r="H504" s="46">
        <f t="shared" si="47"/>
        <v>7923</v>
      </c>
      <c r="I504" s="55" t="s">
        <v>1886</v>
      </c>
      <c r="J504" s="56" t="s">
        <v>1887</v>
      </c>
      <c r="K504" s="55" t="s">
        <v>1888</v>
      </c>
      <c r="L504" s="55" t="s">
        <v>1380</v>
      </c>
      <c r="M504" s="56" t="s">
        <v>995</v>
      </c>
      <c r="N504" s="56" t="s">
        <v>440</v>
      </c>
      <c r="O504" s="57" t="s">
        <v>1188</v>
      </c>
      <c r="P504" s="57" t="s">
        <v>1189</v>
      </c>
    </row>
    <row r="505" spans="1:16" ht="26.25" thickBot="1" x14ac:dyDescent="0.25">
      <c r="A505" s="46" t="str">
        <f t="shared" si="42"/>
        <v> arXiv 1510.02111 </v>
      </c>
      <c r="B505" s="12" t="str">
        <f t="shared" si="43"/>
        <v>I</v>
      </c>
      <c r="C505" s="46">
        <f t="shared" si="44"/>
        <v>55481.246709999999</v>
      </c>
      <c r="D505" s="9" t="str">
        <f t="shared" si="45"/>
        <v>vis</v>
      </c>
      <c r="E505" s="54">
        <f>VLOOKUP(C505,Active!C$21:E$968,3,FALSE)</f>
        <v>7923.9994235486711</v>
      </c>
      <c r="F505" s="12" t="s">
        <v>324</v>
      </c>
      <c r="G505" s="9" t="str">
        <f t="shared" si="46"/>
        <v>55481.24671</v>
      </c>
      <c r="H505" s="46">
        <f t="shared" si="47"/>
        <v>7924</v>
      </c>
      <c r="I505" s="55" t="s">
        <v>1889</v>
      </c>
      <c r="J505" s="56" t="s">
        <v>1890</v>
      </c>
      <c r="K505" s="55" t="s">
        <v>1891</v>
      </c>
      <c r="L505" s="55" t="s">
        <v>1621</v>
      </c>
      <c r="M505" s="56" t="s">
        <v>995</v>
      </c>
      <c r="N505" s="56" t="s">
        <v>440</v>
      </c>
      <c r="O505" s="57" t="s">
        <v>1188</v>
      </c>
      <c r="P505" s="57" t="s">
        <v>1189</v>
      </c>
    </row>
    <row r="506" spans="1:16" ht="26.25" thickBot="1" x14ac:dyDescent="0.25">
      <c r="A506" s="46" t="str">
        <f t="shared" si="42"/>
        <v> arXiv 1510.02111 </v>
      </c>
      <c r="B506" s="12" t="str">
        <f t="shared" si="43"/>
        <v>I</v>
      </c>
      <c r="C506" s="46">
        <f t="shared" si="44"/>
        <v>55483.424890000002</v>
      </c>
      <c r="D506" s="9" t="str">
        <f t="shared" si="45"/>
        <v>vis</v>
      </c>
      <c r="E506" s="54">
        <f>VLOOKUP(C506,Active!C$21:E$968,3,FALSE)</f>
        <v>7924.9994353017419</v>
      </c>
      <c r="F506" s="12" t="s">
        <v>324</v>
      </c>
      <c r="G506" s="9" t="str">
        <f t="shared" si="46"/>
        <v>55483.42489</v>
      </c>
      <c r="H506" s="46">
        <f t="shared" si="47"/>
        <v>7925</v>
      </c>
      <c r="I506" s="55" t="s">
        <v>1892</v>
      </c>
      <c r="J506" s="56" t="s">
        <v>1893</v>
      </c>
      <c r="K506" s="55" t="s">
        <v>1894</v>
      </c>
      <c r="L506" s="55" t="s">
        <v>1380</v>
      </c>
      <c r="M506" s="56" t="s">
        <v>995</v>
      </c>
      <c r="N506" s="56" t="s">
        <v>440</v>
      </c>
      <c r="O506" s="57" t="s">
        <v>1188</v>
      </c>
      <c r="P506" s="57" t="s">
        <v>1189</v>
      </c>
    </row>
    <row r="507" spans="1:16" ht="26.25" thickBot="1" x14ac:dyDescent="0.25">
      <c r="A507" s="46" t="str">
        <f t="shared" si="42"/>
        <v> arXiv 1510.02111 </v>
      </c>
      <c r="B507" s="12" t="str">
        <f t="shared" si="43"/>
        <v>I</v>
      </c>
      <c r="C507" s="46">
        <f t="shared" si="44"/>
        <v>55485.603020000002</v>
      </c>
      <c r="D507" s="9" t="str">
        <f t="shared" si="45"/>
        <v>vis</v>
      </c>
      <c r="E507" s="54">
        <f>VLOOKUP(C507,Active!C$21:E$968,3,FALSE)</f>
        <v>7925.9994240995975</v>
      </c>
      <c r="F507" s="12" t="s">
        <v>324</v>
      </c>
      <c r="G507" s="9" t="str">
        <f t="shared" si="46"/>
        <v>55485.60302</v>
      </c>
      <c r="H507" s="46">
        <f t="shared" si="47"/>
        <v>7926</v>
      </c>
      <c r="I507" s="55" t="s">
        <v>1895</v>
      </c>
      <c r="J507" s="56" t="s">
        <v>1896</v>
      </c>
      <c r="K507" s="55" t="s">
        <v>1897</v>
      </c>
      <c r="L507" s="55" t="s">
        <v>1309</v>
      </c>
      <c r="M507" s="56" t="s">
        <v>995</v>
      </c>
      <c r="N507" s="56" t="s">
        <v>440</v>
      </c>
      <c r="O507" s="57" t="s">
        <v>1188</v>
      </c>
      <c r="P507" s="57" t="s">
        <v>1189</v>
      </c>
    </row>
    <row r="508" spans="1:16" ht="26.25" thickBot="1" x14ac:dyDescent="0.25">
      <c r="A508" s="46" t="str">
        <f t="shared" si="42"/>
        <v> arXiv 1510.02111 </v>
      </c>
      <c r="B508" s="12" t="str">
        <f t="shared" si="43"/>
        <v>I</v>
      </c>
      <c r="C508" s="46">
        <f t="shared" si="44"/>
        <v>55487.781190000002</v>
      </c>
      <c r="D508" s="9" t="str">
        <f t="shared" si="45"/>
        <v>vis</v>
      </c>
      <c r="E508" s="54">
        <f>VLOOKUP(C508,Active!C$21:E$968,3,FALSE)</f>
        <v>7926.9994312616245</v>
      </c>
      <c r="F508" s="12" t="s">
        <v>324</v>
      </c>
      <c r="G508" s="9" t="str">
        <f t="shared" si="46"/>
        <v>55487.78119</v>
      </c>
      <c r="H508" s="46">
        <f t="shared" si="47"/>
        <v>7927</v>
      </c>
      <c r="I508" s="55" t="s">
        <v>1898</v>
      </c>
      <c r="J508" s="56" t="s">
        <v>1899</v>
      </c>
      <c r="K508" s="55" t="s">
        <v>1900</v>
      </c>
      <c r="L508" s="55" t="s">
        <v>1901</v>
      </c>
      <c r="M508" s="56" t="s">
        <v>995</v>
      </c>
      <c r="N508" s="56" t="s">
        <v>440</v>
      </c>
      <c r="O508" s="57" t="s">
        <v>1188</v>
      </c>
      <c r="P508" s="57" t="s">
        <v>1189</v>
      </c>
    </row>
    <row r="509" spans="1:16" ht="26.25" thickBot="1" x14ac:dyDescent="0.25">
      <c r="A509" s="46" t="str">
        <f t="shared" si="42"/>
        <v> arXiv 1510.02111 </v>
      </c>
      <c r="B509" s="12" t="str">
        <f t="shared" si="43"/>
        <v>I</v>
      </c>
      <c r="C509" s="46">
        <f t="shared" si="44"/>
        <v>55489.959439999999</v>
      </c>
      <c r="D509" s="9" t="str">
        <f t="shared" si="45"/>
        <v>vis</v>
      </c>
      <c r="E509" s="54">
        <f>VLOOKUP(C509,Active!C$21:E$968,3,FALSE)</f>
        <v>7927.9994751519916</v>
      </c>
      <c r="F509" s="12" t="s">
        <v>324</v>
      </c>
      <c r="G509" s="9" t="str">
        <f t="shared" si="46"/>
        <v>55489.95944</v>
      </c>
      <c r="H509" s="46">
        <f t="shared" si="47"/>
        <v>7928</v>
      </c>
      <c r="I509" s="55" t="s">
        <v>1902</v>
      </c>
      <c r="J509" s="56" t="s">
        <v>1903</v>
      </c>
      <c r="K509" s="55" t="s">
        <v>1904</v>
      </c>
      <c r="L509" s="55" t="s">
        <v>1196</v>
      </c>
      <c r="M509" s="56" t="s">
        <v>995</v>
      </c>
      <c r="N509" s="56" t="s">
        <v>440</v>
      </c>
      <c r="O509" s="57" t="s">
        <v>1188</v>
      </c>
      <c r="P509" s="57" t="s">
        <v>1189</v>
      </c>
    </row>
    <row r="510" spans="1:16" ht="26.25" thickBot="1" x14ac:dyDescent="0.25">
      <c r="A510" s="46" t="str">
        <f t="shared" si="42"/>
        <v> arXiv 1510.02111 </v>
      </c>
      <c r="B510" s="12" t="str">
        <f t="shared" si="43"/>
        <v>I</v>
      </c>
      <c r="C510" s="46">
        <f t="shared" si="44"/>
        <v>55494.315690000003</v>
      </c>
      <c r="D510" s="9" t="str">
        <f t="shared" si="45"/>
        <v>vis</v>
      </c>
      <c r="E510" s="54">
        <f>VLOOKUP(C510,Active!C$21:E$968,3,FALSE)</f>
        <v>7929.9994481566619</v>
      </c>
      <c r="F510" s="12" t="s">
        <v>324</v>
      </c>
      <c r="G510" s="9" t="str">
        <f t="shared" si="46"/>
        <v>55494.31569</v>
      </c>
      <c r="H510" s="46">
        <f t="shared" si="47"/>
        <v>7930</v>
      </c>
      <c r="I510" s="55" t="s">
        <v>1905</v>
      </c>
      <c r="J510" s="56" t="s">
        <v>1906</v>
      </c>
      <c r="K510" s="55" t="s">
        <v>1907</v>
      </c>
      <c r="L510" s="55" t="s">
        <v>1322</v>
      </c>
      <c r="M510" s="56" t="s">
        <v>995</v>
      </c>
      <c r="N510" s="56" t="s">
        <v>440</v>
      </c>
      <c r="O510" s="57" t="s">
        <v>1188</v>
      </c>
      <c r="P510" s="57" t="s">
        <v>1189</v>
      </c>
    </row>
    <row r="511" spans="1:16" ht="26.25" thickBot="1" x14ac:dyDescent="0.25">
      <c r="A511" s="46" t="str">
        <f t="shared" si="42"/>
        <v> arXiv 1510.02111 </v>
      </c>
      <c r="B511" s="12" t="str">
        <f t="shared" si="43"/>
        <v>I</v>
      </c>
      <c r="C511" s="46">
        <f t="shared" si="44"/>
        <v>55496.493889999998</v>
      </c>
      <c r="D511" s="9" t="str">
        <f t="shared" si="45"/>
        <v>vis</v>
      </c>
      <c r="E511" s="54">
        <f>VLOOKUP(C511,Active!C$21:E$968,3,FALSE)</f>
        <v>7930.9994690918147</v>
      </c>
      <c r="F511" s="12" t="s">
        <v>324</v>
      </c>
      <c r="G511" s="9" t="str">
        <f t="shared" si="46"/>
        <v>55496.49389</v>
      </c>
      <c r="H511" s="46">
        <f t="shared" si="47"/>
        <v>7931</v>
      </c>
      <c r="I511" s="55" t="s">
        <v>1908</v>
      </c>
      <c r="J511" s="56" t="s">
        <v>1909</v>
      </c>
      <c r="K511" s="55" t="s">
        <v>1910</v>
      </c>
      <c r="L511" s="55" t="s">
        <v>1212</v>
      </c>
      <c r="M511" s="56" t="s">
        <v>995</v>
      </c>
      <c r="N511" s="56" t="s">
        <v>440</v>
      </c>
      <c r="O511" s="57" t="s">
        <v>1188</v>
      </c>
      <c r="P511" s="57" t="s">
        <v>1189</v>
      </c>
    </row>
    <row r="512" spans="1:16" ht="26.25" thickBot="1" x14ac:dyDescent="0.25">
      <c r="A512" s="46" t="str">
        <f t="shared" si="42"/>
        <v> arXiv 1510.02111 </v>
      </c>
      <c r="B512" s="12" t="str">
        <f t="shared" si="43"/>
        <v>I</v>
      </c>
      <c r="C512" s="46">
        <f t="shared" si="44"/>
        <v>55498.672059999997</v>
      </c>
      <c r="D512" s="9" t="str">
        <f t="shared" si="45"/>
        <v>vis</v>
      </c>
      <c r="E512" s="54">
        <f>VLOOKUP(C512,Active!C$21:E$968,3,FALSE)</f>
        <v>7931.9994762538408</v>
      </c>
      <c r="F512" s="12" t="s">
        <v>324</v>
      </c>
      <c r="G512" s="9" t="str">
        <f t="shared" si="46"/>
        <v>55498.67206</v>
      </c>
      <c r="H512" s="46">
        <f t="shared" si="47"/>
        <v>7932</v>
      </c>
      <c r="I512" s="55" t="s">
        <v>1911</v>
      </c>
      <c r="J512" s="56" t="s">
        <v>1912</v>
      </c>
      <c r="K512" s="55" t="s">
        <v>1913</v>
      </c>
      <c r="L512" s="55" t="s">
        <v>1196</v>
      </c>
      <c r="M512" s="56" t="s">
        <v>995</v>
      </c>
      <c r="N512" s="56" t="s">
        <v>440</v>
      </c>
      <c r="O512" s="57" t="s">
        <v>1188</v>
      </c>
      <c r="P512" s="57" t="s">
        <v>1189</v>
      </c>
    </row>
    <row r="513" spans="1:16" ht="26.25" thickBot="1" x14ac:dyDescent="0.25">
      <c r="A513" s="46" t="str">
        <f t="shared" si="42"/>
        <v> arXiv 1510.02111 </v>
      </c>
      <c r="B513" s="12" t="str">
        <f t="shared" si="43"/>
        <v>I</v>
      </c>
      <c r="C513" s="46">
        <f t="shared" si="44"/>
        <v>55500.850250000003</v>
      </c>
      <c r="D513" s="9" t="str">
        <f t="shared" si="45"/>
        <v>vis</v>
      </c>
      <c r="E513" s="54">
        <f>VLOOKUP(C513,Active!C$21:E$968,3,FALSE)</f>
        <v>7932.9994925979563</v>
      </c>
      <c r="F513" s="12" t="s">
        <v>324</v>
      </c>
      <c r="G513" s="9" t="str">
        <f t="shared" si="46"/>
        <v>55500.85025</v>
      </c>
      <c r="H513" s="46">
        <f t="shared" si="47"/>
        <v>7933</v>
      </c>
      <c r="I513" s="55" t="s">
        <v>1914</v>
      </c>
      <c r="J513" s="56" t="s">
        <v>1915</v>
      </c>
      <c r="K513" s="55" t="s">
        <v>1916</v>
      </c>
      <c r="L513" s="55" t="s">
        <v>1265</v>
      </c>
      <c r="M513" s="56" t="s">
        <v>995</v>
      </c>
      <c r="N513" s="56" t="s">
        <v>440</v>
      </c>
      <c r="O513" s="57" t="s">
        <v>1188</v>
      </c>
      <c r="P513" s="57" t="s">
        <v>1189</v>
      </c>
    </row>
    <row r="514" spans="1:16" ht="26.25" thickBot="1" x14ac:dyDescent="0.25">
      <c r="A514" s="46" t="str">
        <f t="shared" si="42"/>
        <v> arXiv 1510.02111 </v>
      </c>
      <c r="B514" s="12" t="str">
        <f t="shared" si="43"/>
        <v>I</v>
      </c>
      <c r="C514" s="46">
        <f t="shared" si="44"/>
        <v>55503.028409999999</v>
      </c>
      <c r="D514" s="9" t="str">
        <f t="shared" si="45"/>
        <v>vis</v>
      </c>
      <c r="E514" s="54">
        <f>VLOOKUP(C514,Active!C$21:E$968,3,FALSE)</f>
        <v>7933.9994951689387</v>
      </c>
      <c r="F514" s="12" t="s">
        <v>324</v>
      </c>
      <c r="G514" s="9" t="str">
        <f t="shared" si="46"/>
        <v>55503.02841</v>
      </c>
      <c r="H514" s="46">
        <f t="shared" si="47"/>
        <v>7934</v>
      </c>
      <c r="I514" s="55" t="s">
        <v>1917</v>
      </c>
      <c r="J514" s="56" t="s">
        <v>1918</v>
      </c>
      <c r="K514" s="55" t="s">
        <v>1919</v>
      </c>
      <c r="L514" s="55" t="s">
        <v>1245</v>
      </c>
      <c r="M514" s="56" t="s">
        <v>995</v>
      </c>
      <c r="N514" s="56" t="s">
        <v>440</v>
      </c>
      <c r="O514" s="57" t="s">
        <v>1188</v>
      </c>
      <c r="P514" s="57" t="s">
        <v>1189</v>
      </c>
    </row>
    <row r="515" spans="1:16" ht="26.25" thickBot="1" x14ac:dyDescent="0.25">
      <c r="A515" s="46" t="str">
        <f t="shared" si="42"/>
        <v> arXiv 1510.02111 </v>
      </c>
      <c r="B515" s="12" t="str">
        <f t="shared" si="43"/>
        <v>I</v>
      </c>
      <c r="C515" s="46">
        <f t="shared" si="44"/>
        <v>55505.206599999998</v>
      </c>
      <c r="D515" s="9" t="str">
        <f t="shared" si="45"/>
        <v>vis</v>
      </c>
      <c r="E515" s="54">
        <f>VLOOKUP(C515,Active!C$21:E$968,3,FALSE)</f>
        <v>7934.9995115130496</v>
      </c>
      <c r="F515" s="12" t="s">
        <v>324</v>
      </c>
      <c r="G515" s="9" t="str">
        <f t="shared" si="46"/>
        <v>55505.20660</v>
      </c>
      <c r="H515" s="46">
        <f t="shared" si="47"/>
        <v>7935</v>
      </c>
      <c r="I515" s="55" t="s">
        <v>1920</v>
      </c>
      <c r="J515" s="56" t="s">
        <v>1921</v>
      </c>
      <c r="K515" s="55" t="s">
        <v>1922</v>
      </c>
      <c r="L515" s="55" t="s">
        <v>1357</v>
      </c>
      <c r="M515" s="56" t="s">
        <v>995</v>
      </c>
      <c r="N515" s="56" t="s">
        <v>440</v>
      </c>
      <c r="O515" s="57" t="s">
        <v>1188</v>
      </c>
      <c r="P515" s="57" t="s">
        <v>1189</v>
      </c>
    </row>
    <row r="516" spans="1:16" ht="26.25" thickBot="1" x14ac:dyDescent="0.25">
      <c r="A516" s="46" t="str">
        <f t="shared" si="42"/>
        <v> arXiv 1510.02111 </v>
      </c>
      <c r="B516" s="12" t="str">
        <f t="shared" si="43"/>
        <v>I</v>
      </c>
      <c r="C516" s="46">
        <f t="shared" si="44"/>
        <v>55507.384740000001</v>
      </c>
      <c r="D516" s="9" t="str">
        <f t="shared" si="45"/>
        <v>vis</v>
      </c>
      <c r="E516" s="54">
        <f>VLOOKUP(C516,Active!C$21:E$968,3,FALSE)</f>
        <v>7935.9995049019499</v>
      </c>
      <c r="F516" s="12" t="s">
        <v>324</v>
      </c>
      <c r="G516" s="9" t="str">
        <f t="shared" si="46"/>
        <v>55507.38474</v>
      </c>
      <c r="H516" s="46">
        <f t="shared" si="47"/>
        <v>7936</v>
      </c>
      <c r="I516" s="55" t="s">
        <v>1923</v>
      </c>
      <c r="J516" s="56" t="s">
        <v>1924</v>
      </c>
      <c r="K516" s="55" t="s">
        <v>1925</v>
      </c>
      <c r="L516" s="55" t="s">
        <v>1387</v>
      </c>
      <c r="M516" s="56" t="s">
        <v>995</v>
      </c>
      <c r="N516" s="56" t="s">
        <v>440</v>
      </c>
      <c r="O516" s="57" t="s">
        <v>1188</v>
      </c>
      <c r="P516" s="57" t="s">
        <v>1189</v>
      </c>
    </row>
    <row r="517" spans="1:16" ht="26.25" thickBot="1" x14ac:dyDescent="0.25">
      <c r="A517" s="46" t="str">
        <f t="shared" si="42"/>
        <v> arXiv 1510.02111 </v>
      </c>
      <c r="B517" s="12" t="str">
        <f t="shared" si="43"/>
        <v>I</v>
      </c>
      <c r="C517" s="46">
        <f t="shared" si="44"/>
        <v>55509.562899999997</v>
      </c>
      <c r="D517" s="9" t="str">
        <f t="shared" si="45"/>
        <v>vis</v>
      </c>
      <c r="E517" s="54">
        <f>VLOOKUP(C517,Active!C$21:E$968,3,FALSE)</f>
        <v>7936.9995074729322</v>
      </c>
      <c r="F517" s="12" t="s">
        <v>324</v>
      </c>
      <c r="G517" s="9" t="str">
        <f t="shared" si="46"/>
        <v>55509.56290</v>
      </c>
      <c r="H517" s="46">
        <f t="shared" si="47"/>
        <v>7937</v>
      </c>
      <c r="I517" s="55" t="s">
        <v>1926</v>
      </c>
      <c r="J517" s="56" t="s">
        <v>1927</v>
      </c>
      <c r="K517" s="55" t="s">
        <v>1928</v>
      </c>
      <c r="L517" s="55" t="s">
        <v>1542</v>
      </c>
      <c r="M517" s="56" t="s">
        <v>995</v>
      </c>
      <c r="N517" s="56" t="s">
        <v>440</v>
      </c>
      <c r="O517" s="57" t="s">
        <v>1188</v>
      </c>
      <c r="P517" s="57" t="s">
        <v>1189</v>
      </c>
    </row>
    <row r="518" spans="1:16" ht="26.25" thickBot="1" x14ac:dyDescent="0.25">
      <c r="A518" s="46" t="str">
        <f t="shared" si="42"/>
        <v> arXiv 1510.02111 </v>
      </c>
      <c r="B518" s="12" t="str">
        <f t="shared" si="43"/>
        <v>I</v>
      </c>
      <c r="C518" s="46">
        <f t="shared" si="44"/>
        <v>55511.741029999997</v>
      </c>
      <c r="D518" s="9" t="str">
        <f t="shared" si="45"/>
        <v>vis</v>
      </c>
      <c r="E518" s="54">
        <f>VLOOKUP(C518,Active!C$21:E$968,3,FALSE)</f>
        <v>7937.9994962707879</v>
      </c>
      <c r="F518" s="12" t="s">
        <v>324</v>
      </c>
      <c r="G518" s="9" t="str">
        <f t="shared" si="46"/>
        <v>55511.74103</v>
      </c>
      <c r="H518" s="46">
        <f t="shared" si="47"/>
        <v>7938</v>
      </c>
      <c r="I518" s="55" t="s">
        <v>1929</v>
      </c>
      <c r="J518" s="56" t="s">
        <v>1930</v>
      </c>
      <c r="K518" s="55" t="s">
        <v>1931</v>
      </c>
      <c r="L518" s="55" t="s">
        <v>1245</v>
      </c>
      <c r="M518" s="56" t="s">
        <v>995</v>
      </c>
      <c r="N518" s="56" t="s">
        <v>440</v>
      </c>
      <c r="O518" s="57" t="s">
        <v>1188</v>
      </c>
      <c r="P518" s="57" t="s">
        <v>1189</v>
      </c>
    </row>
    <row r="519" spans="1:16" ht="26.25" thickBot="1" x14ac:dyDescent="0.25">
      <c r="A519" s="46" t="str">
        <f t="shared" si="42"/>
        <v> arXiv 1510.02111 </v>
      </c>
      <c r="B519" s="12" t="str">
        <f t="shared" si="43"/>
        <v>I</v>
      </c>
      <c r="C519" s="46">
        <f t="shared" si="44"/>
        <v>55513.919170000001</v>
      </c>
      <c r="D519" s="9" t="str">
        <f t="shared" si="45"/>
        <v>vis</v>
      </c>
      <c r="E519" s="54">
        <f>VLOOKUP(C519,Active!C$21:E$968,3,FALSE)</f>
        <v>7938.9994896596882</v>
      </c>
      <c r="F519" s="12" t="s">
        <v>324</v>
      </c>
      <c r="G519" s="9" t="str">
        <f t="shared" si="46"/>
        <v>55513.91917</v>
      </c>
      <c r="H519" s="46">
        <f t="shared" si="47"/>
        <v>7939</v>
      </c>
      <c r="I519" s="55" t="s">
        <v>1932</v>
      </c>
      <c r="J519" s="56" t="s">
        <v>1933</v>
      </c>
      <c r="K519" s="55" t="s">
        <v>1934</v>
      </c>
      <c r="L519" s="55" t="s">
        <v>1265</v>
      </c>
      <c r="M519" s="56" t="s">
        <v>995</v>
      </c>
      <c r="N519" s="56" t="s">
        <v>440</v>
      </c>
      <c r="O519" s="57" t="s">
        <v>1188</v>
      </c>
      <c r="P519" s="57" t="s">
        <v>1189</v>
      </c>
    </row>
    <row r="520" spans="1:16" ht="26.25" thickBot="1" x14ac:dyDescent="0.25">
      <c r="A520" s="46" t="str">
        <f t="shared" si="42"/>
        <v> arXiv 1510.02111 </v>
      </c>
      <c r="B520" s="12" t="str">
        <f t="shared" si="43"/>
        <v>I</v>
      </c>
      <c r="C520" s="46">
        <f t="shared" si="44"/>
        <v>55516.09734</v>
      </c>
      <c r="D520" s="9" t="str">
        <f t="shared" si="45"/>
        <v>vis</v>
      </c>
      <c r="E520" s="54">
        <f>VLOOKUP(C520,Active!C$21:E$968,3,FALSE)</f>
        <v>7939.9994968217143</v>
      </c>
      <c r="F520" s="12" t="s">
        <v>324</v>
      </c>
      <c r="G520" s="9" t="str">
        <f t="shared" si="46"/>
        <v>55516.09734</v>
      </c>
      <c r="H520" s="46">
        <f t="shared" si="47"/>
        <v>7940</v>
      </c>
      <c r="I520" s="55" t="s">
        <v>1935</v>
      </c>
      <c r="J520" s="56" t="s">
        <v>1936</v>
      </c>
      <c r="K520" s="55" t="s">
        <v>1937</v>
      </c>
      <c r="L520" s="55" t="s">
        <v>1245</v>
      </c>
      <c r="M520" s="56" t="s">
        <v>995</v>
      </c>
      <c r="N520" s="56" t="s">
        <v>440</v>
      </c>
      <c r="O520" s="57" t="s">
        <v>1188</v>
      </c>
      <c r="P520" s="57" t="s">
        <v>1189</v>
      </c>
    </row>
    <row r="521" spans="1:16" ht="26.25" thickBot="1" x14ac:dyDescent="0.25">
      <c r="A521" s="46" t="str">
        <f t="shared" si="42"/>
        <v> arXiv 1510.02111 </v>
      </c>
      <c r="B521" s="12" t="str">
        <f t="shared" si="43"/>
        <v>I</v>
      </c>
      <c r="C521" s="46">
        <f t="shared" si="44"/>
        <v>55518.27549</v>
      </c>
      <c r="D521" s="9" t="str">
        <f t="shared" si="45"/>
        <v>vis</v>
      </c>
      <c r="E521" s="54">
        <f>VLOOKUP(C521,Active!C$21:E$968,3,FALSE)</f>
        <v>7940.9994948016556</v>
      </c>
      <c r="F521" s="12" t="s">
        <v>324</v>
      </c>
      <c r="G521" s="9" t="str">
        <f t="shared" si="46"/>
        <v>55518.27549</v>
      </c>
      <c r="H521" s="46">
        <f t="shared" si="47"/>
        <v>7941</v>
      </c>
      <c r="I521" s="55" t="s">
        <v>1938</v>
      </c>
      <c r="J521" s="56" t="s">
        <v>1939</v>
      </c>
      <c r="K521" s="55" t="s">
        <v>1940</v>
      </c>
      <c r="L521" s="55" t="s">
        <v>1245</v>
      </c>
      <c r="M521" s="56" t="s">
        <v>995</v>
      </c>
      <c r="N521" s="56" t="s">
        <v>440</v>
      </c>
      <c r="O521" s="57" t="s">
        <v>1188</v>
      </c>
      <c r="P521" s="57" t="s">
        <v>1189</v>
      </c>
    </row>
    <row r="522" spans="1:16" ht="26.25" thickBot="1" x14ac:dyDescent="0.25">
      <c r="A522" s="46" t="str">
        <f t="shared" si="42"/>
        <v> arXiv 1510.02111 </v>
      </c>
      <c r="B522" s="12" t="str">
        <f t="shared" si="43"/>
        <v>I</v>
      </c>
      <c r="C522" s="46">
        <f t="shared" si="44"/>
        <v>55520.45362</v>
      </c>
      <c r="D522" s="9" t="str">
        <f t="shared" si="45"/>
        <v>vis</v>
      </c>
      <c r="E522" s="54">
        <f>VLOOKUP(C522,Active!C$21:E$968,3,FALSE)</f>
        <v>7941.9994835995112</v>
      </c>
      <c r="F522" s="12" t="s">
        <v>324</v>
      </c>
      <c r="G522" s="9" t="str">
        <f t="shared" si="46"/>
        <v>55520.45362</v>
      </c>
      <c r="H522" s="46">
        <f t="shared" si="47"/>
        <v>7942</v>
      </c>
      <c r="I522" s="55" t="s">
        <v>1941</v>
      </c>
      <c r="J522" s="56" t="s">
        <v>1942</v>
      </c>
      <c r="K522" s="55" t="s">
        <v>1943</v>
      </c>
      <c r="L522" s="55" t="s">
        <v>1234</v>
      </c>
      <c r="M522" s="56" t="s">
        <v>995</v>
      </c>
      <c r="N522" s="56" t="s">
        <v>440</v>
      </c>
      <c r="O522" s="57" t="s">
        <v>1188</v>
      </c>
      <c r="P522" s="57" t="s">
        <v>1189</v>
      </c>
    </row>
    <row r="523" spans="1:16" ht="26.25" thickBot="1" x14ac:dyDescent="0.25">
      <c r="A523" s="46" t="str">
        <f t="shared" ref="A523:A586" si="48">P523</f>
        <v> arXiv 1510.02111 </v>
      </c>
      <c r="B523" s="12" t="str">
        <f t="shared" ref="B523:B586" si="49">IF(H523=INT(H523),"I","II")</f>
        <v>I</v>
      </c>
      <c r="C523" s="46">
        <f t="shared" ref="C523:C586" si="50">1*G523</f>
        <v>55522.631809999999</v>
      </c>
      <c r="D523" s="9" t="str">
        <f t="shared" ref="D523:D586" si="51">VLOOKUP(F523,I$1:J$5,2,FALSE)</f>
        <v>vis</v>
      </c>
      <c r="E523" s="54">
        <f>VLOOKUP(C523,Active!C$21:E$968,3,FALSE)</f>
        <v>7942.9994999436231</v>
      </c>
      <c r="F523" s="12" t="s">
        <v>324</v>
      </c>
      <c r="G523" s="9" t="str">
        <f t="shared" ref="G523:G586" si="52">MID(I523,3,LEN(I523)-3)</f>
        <v>55522.63181</v>
      </c>
      <c r="H523" s="46">
        <f t="shared" ref="H523:H586" si="53">1*K523</f>
        <v>7943</v>
      </c>
      <c r="I523" s="55" t="s">
        <v>1944</v>
      </c>
      <c r="J523" s="56" t="s">
        <v>1945</v>
      </c>
      <c r="K523" s="55" t="s">
        <v>1946</v>
      </c>
      <c r="L523" s="55" t="s">
        <v>1249</v>
      </c>
      <c r="M523" s="56" t="s">
        <v>995</v>
      </c>
      <c r="N523" s="56" t="s">
        <v>440</v>
      </c>
      <c r="O523" s="57" t="s">
        <v>1188</v>
      </c>
      <c r="P523" s="57" t="s">
        <v>1189</v>
      </c>
    </row>
    <row r="524" spans="1:16" ht="26.25" thickBot="1" x14ac:dyDescent="0.25">
      <c r="A524" s="46" t="str">
        <f t="shared" si="48"/>
        <v> arXiv 1510.02111 </v>
      </c>
      <c r="B524" s="12" t="str">
        <f t="shared" si="49"/>
        <v>I</v>
      </c>
      <c r="C524" s="46">
        <f t="shared" si="50"/>
        <v>55524.809950000003</v>
      </c>
      <c r="D524" s="9" t="str">
        <f t="shared" si="51"/>
        <v>vis</v>
      </c>
      <c r="E524" s="54">
        <f>VLOOKUP(C524,Active!C$21:E$968,3,FALSE)</f>
        <v>7943.9994933325224</v>
      </c>
      <c r="F524" s="12" t="s">
        <v>324</v>
      </c>
      <c r="G524" s="9" t="str">
        <f t="shared" si="52"/>
        <v>55524.80995</v>
      </c>
      <c r="H524" s="46">
        <f t="shared" si="53"/>
        <v>7944</v>
      </c>
      <c r="I524" s="55" t="s">
        <v>1947</v>
      </c>
      <c r="J524" s="56" t="s">
        <v>1948</v>
      </c>
      <c r="K524" s="55" t="s">
        <v>1949</v>
      </c>
      <c r="L524" s="55" t="s">
        <v>1245</v>
      </c>
      <c r="M524" s="56" t="s">
        <v>995</v>
      </c>
      <c r="N524" s="56" t="s">
        <v>440</v>
      </c>
      <c r="O524" s="57" t="s">
        <v>1188</v>
      </c>
      <c r="P524" s="57" t="s">
        <v>1189</v>
      </c>
    </row>
    <row r="525" spans="1:16" ht="26.25" thickBot="1" x14ac:dyDescent="0.25">
      <c r="A525" s="46" t="str">
        <f t="shared" si="48"/>
        <v> arXiv 1510.02111 </v>
      </c>
      <c r="B525" s="12" t="str">
        <f t="shared" si="49"/>
        <v>I</v>
      </c>
      <c r="C525" s="46">
        <f t="shared" si="50"/>
        <v>55526.988080000003</v>
      </c>
      <c r="D525" s="9" t="str">
        <f t="shared" si="51"/>
        <v>vis</v>
      </c>
      <c r="E525" s="54">
        <f>VLOOKUP(C525,Active!C$21:E$968,3,FALSE)</f>
        <v>7944.999482130379</v>
      </c>
      <c r="F525" s="12" t="s">
        <v>324</v>
      </c>
      <c r="G525" s="9" t="str">
        <f t="shared" si="52"/>
        <v>55526.98808</v>
      </c>
      <c r="H525" s="46">
        <f t="shared" si="53"/>
        <v>7945</v>
      </c>
      <c r="I525" s="55" t="s">
        <v>1950</v>
      </c>
      <c r="J525" s="56" t="s">
        <v>1951</v>
      </c>
      <c r="K525" s="55" t="s">
        <v>1952</v>
      </c>
      <c r="L525" s="55" t="s">
        <v>1187</v>
      </c>
      <c r="M525" s="56" t="s">
        <v>995</v>
      </c>
      <c r="N525" s="56" t="s">
        <v>440</v>
      </c>
      <c r="O525" s="57" t="s">
        <v>1188</v>
      </c>
      <c r="P525" s="57" t="s">
        <v>1189</v>
      </c>
    </row>
    <row r="526" spans="1:16" ht="26.25" thickBot="1" x14ac:dyDescent="0.25">
      <c r="A526" s="46" t="str">
        <f t="shared" si="48"/>
        <v> arXiv 1510.02111 </v>
      </c>
      <c r="B526" s="12" t="str">
        <f t="shared" si="49"/>
        <v>I</v>
      </c>
      <c r="C526" s="46">
        <f t="shared" si="50"/>
        <v>55529.166239999999</v>
      </c>
      <c r="D526" s="9" t="str">
        <f t="shared" si="51"/>
        <v>vis</v>
      </c>
      <c r="E526" s="54">
        <f>VLOOKUP(C526,Active!C$21:E$968,3,FALSE)</f>
        <v>7945.9994847013604</v>
      </c>
      <c r="F526" s="12" t="s">
        <v>324</v>
      </c>
      <c r="G526" s="9" t="str">
        <f t="shared" si="52"/>
        <v>55529.16624</v>
      </c>
      <c r="H526" s="46">
        <f t="shared" si="53"/>
        <v>7946</v>
      </c>
      <c r="I526" s="55" t="s">
        <v>1953</v>
      </c>
      <c r="J526" s="56" t="s">
        <v>1954</v>
      </c>
      <c r="K526" s="55" t="s">
        <v>1955</v>
      </c>
      <c r="L526" s="55" t="s">
        <v>1234</v>
      </c>
      <c r="M526" s="56" t="s">
        <v>995</v>
      </c>
      <c r="N526" s="56" t="s">
        <v>440</v>
      </c>
      <c r="O526" s="57" t="s">
        <v>1188</v>
      </c>
      <c r="P526" s="57" t="s">
        <v>1189</v>
      </c>
    </row>
    <row r="527" spans="1:16" ht="26.25" thickBot="1" x14ac:dyDescent="0.25">
      <c r="A527" s="46" t="str">
        <f t="shared" si="48"/>
        <v> arXiv 1510.02111 </v>
      </c>
      <c r="B527" s="12" t="str">
        <f t="shared" si="49"/>
        <v>I</v>
      </c>
      <c r="C527" s="46">
        <f t="shared" si="50"/>
        <v>55531.344420000001</v>
      </c>
      <c r="D527" s="9" t="str">
        <f t="shared" si="51"/>
        <v>vis</v>
      </c>
      <c r="E527" s="54">
        <f>VLOOKUP(C527,Active!C$21:E$968,3,FALSE)</f>
        <v>7946.9994964544312</v>
      </c>
      <c r="F527" s="12" t="s">
        <v>324</v>
      </c>
      <c r="G527" s="9" t="str">
        <f t="shared" si="52"/>
        <v>55531.34442</v>
      </c>
      <c r="H527" s="46">
        <f t="shared" si="53"/>
        <v>7947</v>
      </c>
      <c r="I527" s="55" t="s">
        <v>1956</v>
      </c>
      <c r="J527" s="56" t="s">
        <v>1957</v>
      </c>
      <c r="K527" s="55" t="s">
        <v>1958</v>
      </c>
      <c r="L527" s="55" t="s">
        <v>1245</v>
      </c>
      <c r="M527" s="56" t="s">
        <v>995</v>
      </c>
      <c r="N527" s="56" t="s">
        <v>440</v>
      </c>
      <c r="O527" s="57" t="s">
        <v>1188</v>
      </c>
      <c r="P527" s="57" t="s">
        <v>1189</v>
      </c>
    </row>
    <row r="528" spans="1:16" ht="26.25" thickBot="1" x14ac:dyDescent="0.25">
      <c r="A528" s="46" t="str">
        <f t="shared" si="48"/>
        <v> arXiv 1510.02111 </v>
      </c>
      <c r="B528" s="12" t="str">
        <f t="shared" si="49"/>
        <v>I</v>
      </c>
      <c r="C528" s="46">
        <f t="shared" si="50"/>
        <v>55533.522510000003</v>
      </c>
      <c r="D528" s="9" t="str">
        <f t="shared" si="51"/>
        <v>vis</v>
      </c>
      <c r="E528" s="54">
        <f>VLOOKUP(C528,Active!C$21:E$968,3,FALSE)</f>
        <v>7947.9994668881163</v>
      </c>
      <c r="F528" s="12" t="s">
        <v>324</v>
      </c>
      <c r="G528" s="9" t="str">
        <f t="shared" si="52"/>
        <v>55533.52251</v>
      </c>
      <c r="H528" s="46">
        <f t="shared" si="53"/>
        <v>7948</v>
      </c>
      <c r="I528" s="55" t="s">
        <v>1959</v>
      </c>
      <c r="J528" s="56" t="s">
        <v>1960</v>
      </c>
      <c r="K528" s="55" t="s">
        <v>1961</v>
      </c>
      <c r="L528" s="55" t="s">
        <v>1212</v>
      </c>
      <c r="M528" s="56" t="s">
        <v>995</v>
      </c>
      <c r="N528" s="56" t="s">
        <v>440</v>
      </c>
      <c r="O528" s="57" t="s">
        <v>1188</v>
      </c>
      <c r="P528" s="57" t="s">
        <v>1189</v>
      </c>
    </row>
    <row r="529" spans="1:16" ht="26.25" thickBot="1" x14ac:dyDescent="0.25">
      <c r="A529" s="46" t="str">
        <f t="shared" si="48"/>
        <v> arXiv 1510.02111 </v>
      </c>
      <c r="B529" s="12" t="str">
        <f t="shared" si="49"/>
        <v>I</v>
      </c>
      <c r="C529" s="46">
        <f t="shared" si="50"/>
        <v>55535.700649999999</v>
      </c>
      <c r="D529" s="9" t="str">
        <f t="shared" si="51"/>
        <v>vis</v>
      </c>
      <c r="E529" s="54">
        <f>VLOOKUP(C529,Active!C$21:E$968,3,FALSE)</f>
        <v>7948.999460277013</v>
      </c>
      <c r="F529" s="12" t="s">
        <v>324</v>
      </c>
      <c r="G529" s="9" t="str">
        <f t="shared" si="52"/>
        <v>55535.70065</v>
      </c>
      <c r="H529" s="46">
        <f t="shared" si="53"/>
        <v>7949</v>
      </c>
      <c r="I529" s="55" t="s">
        <v>1962</v>
      </c>
      <c r="J529" s="56" t="s">
        <v>1963</v>
      </c>
      <c r="K529" s="55" t="s">
        <v>1964</v>
      </c>
      <c r="L529" s="55" t="s">
        <v>1200</v>
      </c>
      <c r="M529" s="56" t="s">
        <v>995</v>
      </c>
      <c r="N529" s="56" t="s">
        <v>440</v>
      </c>
      <c r="O529" s="57" t="s">
        <v>1188</v>
      </c>
      <c r="P529" s="57" t="s">
        <v>1189</v>
      </c>
    </row>
    <row r="530" spans="1:16" ht="26.25" thickBot="1" x14ac:dyDescent="0.25">
      <c r="A530" s="46" t="str">
        <f t="shared" si="48"/>
        <v> arXiv 1510.02111 </v>
      </c>
      <c r="B530" s="12" t="str">
        <f t="shared" si="49"/>
        <v>I</v>
      </c>
      <c r="C530" s="46">
        <f t="shared" si="50"/>
        <v>55537.878799999999</v>
      </c>
      <c r="D530" s="9" t="str">
        <f t="shared" si="51"/>
        <v>vis</v>
      </c>
      <c r="E530" s="54">
        <f>VLOOKUP(C530,Active!C$21:E$968,3,FALSE)</f>
        <v>7949.9994582569543</v>
      </c>
      <c r="F530" s="12" t="s">
        <v>324</v>
      </c>
      <c r="G530" s="9" t="str">
        <f t="shared" si="52"/>
        <v>55537.87880</v>
      </c>
      <c r="H530" s="46">
        <f t="shared" si="53"/>
        <v>7950</v>
      </c>
      <c r="I530" s="55" t="s">
        <v>1965</v>
      </c>
      <c r="J530" s="56" t="s">
        <v>1966</v>
      </c>
      <c r="K530" s="55" t="s">
        <v>1967</v>
      </c>
      <c r="L530" s="55" t="s">
        <v>1200</v>
      </c>
      <c r="M530" s="56" t="s">
        <v>995</v>
      </c>
      <c r="N530" s="56" t="s">
        <v>440</v>
      </c>
      <c r="O530" s="57" t="s">
        <v>1188</v>
      </c>
      <c r="P530" s="57" t="s">
        <v>1189</v>
      </c>
    </row>
    <row r="531" spans="1:16" ht="26.25" thickBot="1" x14ac:dyDescent="0.25">
      <c r="A531" s="46" t="str">
        <f t="shared" si="48"/>
        <v> arXiv 1510.02111 </v>
      </c>
      <c r="B531" s="12" t="str">
        <f t="shared" si="49"/>
        <v>I</v>
      </c>
      <c r="C531" s="46">
        <f t="shared" si="50"/>
        <v>55540.056960000002</v>
      </c>
      <c r="D531" s="9" t="str">
        <f t="shared" si="51"/>
        <v>vis</v>
      </c>
      <c r="E531" s="54">
        <f>VLOOKUP(C531,Active!C$21:E$968,3,FALSE)</f>
        <v>7950.9994608279394</v>
      </c>
      <c r="F531" s="12" t="s">
        <v>324</v>
      </c>
      <c r="G531" s="9" t="str">
        <f t="shared" si="52"/>
        <v>55540.05696</v>
      </c>
      <c r="H531" s="46">
        <f t="shared" si="53"/>
        <v>7951</v>
      </c>
      <c r="I531" s="55" t="s">
        <v>1968</v>
      </c>
      <c r="J531" s="56" t="s">
        <v>1969</v>
      </c>
      <c r="K531" s="55" t="s">
        <v>1970</v>
      </c>
      <c r="L531" s="55" t="s">
        <v>1204</v>
      </c>
      <c r="M531" s="56" t="s">
        <v>995</v>
      </c>
      <c r="N531" s="56" t="s">
        <v>440</v>
      </c>
      <c r="O531" s="57" t="s">
        <v>1188</v>
      </c>
      <c r="P531" s="57" t="s">
        <v>1189</v>
      </c>
    </row>
    <row r="532" spans="1:16" ht="26.25" thickBot="1" x14ac:dyDescent="0.25">
      <c r="A532" s="46" t="str">
        <f t="shared" si="48"/>
        <v> arXiv 1510.02111 </v>
      </c>
      <c r="B532" s="12" t="str">
        <f t="shared" si="49"/>
        <v>I</v>
      </c>
      <c r="C532" s="46">
        <f t="shared" si="50"/>
        <v>55542.235139999997</v>
      </c>
      <c r="D532" s="9" t="str">
        <f t="shared" si="51"/>
        <v>vis</v>
      </c>
      <c r="E532" s="54">
        <f>VLOOKUP(C532,Active!C$21:E$968,3,FALSE)</f>
        <v>7951.9994725810066</v>
      </c>
      <c r="F532" s="12" t="s">
        <v>324</v>
      </c>
      <c r="G532" s="9" t="str">
        <f t="shared" si="52"/>
        <v>55542.23514</v>
      </c>
      <c r="H532" s="46">
        <f t="shared" si="53"/>
        <v>7952</v>
      </c>
      <c r="I532" s="55" t="s">
        <v>1971</v>
      </c>
      <c r="J532" s="56" t="s">
        <v>1972</v>
      </c>
      <c r="K532" s="55" t="s">
        <v>1973</v>
      </c>
      <c r="L532" s="55" t="s">
        <v>1208</v>
      </c>
      <c r="M532" s="56" t="s">
        <v>995</v>
      </c>
      <c r="N532" s="56" t="s">
        <v>440</v>
      </c>
      <c r="O532" s="57" t="s">
        <v>1188</v>
      </c>
      <c r="P532" s="57" t="s">
        <v>1189</v>
      </c>
    </row>
    <row r="533" spans="1:16" ht="26.25" thickBot="1" x14ac:dyDescent="0.25">
      <c r="A533" s="46" t="str">
        <f t="shared" si="48"/>
        <v> arXiv 1510.02111 </v>
      </c>
      <c r="B533" s="12" t="str">
        <f t="shared" si="49"/>
        <v>I</v>
      </c>
      <c r="C533" s="46">
        <f t="shared" si="50"/>
        <v>55546.591469999999</v>
      </c>
      <c r="D533" s="9" t="str">
        <f t="shared" si="51"/>
        <v>vis</v>
      </c>
      <c r="E533" s="54">
        <f>VLOOKUP(C533,Active!C$21:E$968,3,FALSE)</f>
        <v>7953.9994823140187</v>
      </c>
      <c r="F533" s="12" t="s">
        <v>324</v>
      </c>
      <c r="G533" s="9" t="str">
        <f t="shared" si="52"/>
        <v>55546.59147</v>
      </c>
      <c r="H533" s="46">
        <f t="shared" si="53"/>
        <v>7954</v>
      </c>
      <c r="I533" s="55" t="s">
        <v>1974</v>
      </c>
      <c r="J533" s="56" t="s">
        <v>1975</v>
      </c>
      <c r="K533" s="55" t="s">
        <v>1976</v>
      </c>
      <c r="L533" s="55" t="s">
        <v>1187</v>
      </c>
      <c r="M533" s="56" t="s">
        <v>995</v>
      </c>
      <c r="N533" s="56" t="s">
        <v>440</v>
      </c>
      <c r="O533" s="57" t="s">
        <v>1188</v>
      </c>
      <c r="P533" s="57" t="s">
        <v>1189</v>
      </c>
    </row>
    <row r="534" spans="1:16" ht="26.25" thickBot="1" x14ac:dyDescent="0.25">
      <c r="A534" s="46" t="str">
        <f t="shared" si="48"/>
        <v> arXiv 1510.02111 </v>
      </c>
      <c r="B534" s="12" t="str">
        <f t="shared" si="49"/>
        <v>I</v>
      </c>
      <c r="C534" s="46">
        <f t="shared" si="50"/>
        <v>55548.769630000003</v>
      </c>
      <c r="D534" s="9" t="str">
        <f t="shared" si="51"/>
        <v>vis</v>
      </c>
      <c r="E534" s="54">
        <f>VLOOKUP(C534,Active!C$21:E$968,3,FALSE)</f>
        <v>7954.9994848850038</v>
      </c>
      <c r="F534" s="12" t="s">
        <v>324</v>
      </c>
      <c r="G534" s="9" t="str">
        <f t="shared" si="52"/>
        <v>55548.76963</v>
      </c>
      <c r="H534" s="46">
        <f t="shared" si="53"/>
        <v>7955</v>
      </c>
      <c r="I534" s="55" t="s">
        <v>1977</v>
      </c>
      <c r="J534" s="56" t="s">
        <v>1978</v>
      </c>
      <c r="K534" s="55" t="s">
        <v>1979</v>
      </c>
      <c r="L534" s="55" t="s">
        <v>1234</v>
      </c>
      <c r="M534" s="56" t="s">
        <v>995</v>
      </c>
      <c r="N534" s="56" t="s">
        <v>440</v>
      </c>
      <c r="O534" s="57" t="s">
        <v>1188</v>
      </c>
      <c r="P534" s="57" t="s">
        <v>1189</v>
      </c>
    </row>
    <row r="535" spans="1:16" ht="26.25" thickBot="1" x14ac:dyDescent="0.25">
      <c r="A535" s="46" t="str">
        <f t="shared" si="48"/>
        <v> arXiv 1510.02111 </v>
      </c>
      <c r="B535" s="12" t="str">
        <f t="shared" si="49"/>
        <v>I</v>
      </c>
      <c r="C535" s="46">
        <f t="shared" si="50"/>
        <v>55550.947809999998</v>
      </c>
      <c r="D535" s="9" t="str">
        <f t="shared" si="51"/>
        <v>vis</v>
      </c>
      <c r="E535" s="54">
        <f>VLOOKUP(C535,Active!C$21:E$968,3,FALSE)</f>
        <v>7955.9994966380718</v>
      </c>
      <c r="F535" s="12" t="s">
        <v>324</v>
      </c>
      <c r="G535" s="9" t="str">
        <f t="shared" si="52"/>
        <v>55550.94781</v>
      </c>
      <c r="H535" s="46">
        <f t="shared" si="53"/>
        <v>7956</v>
      </c>
      <c r="I535" s="55" t="s">
        <v>1980</v>
      </c>
      <c r="J535" s="56" t="s">
        <v>1981</v>
      </c>
      <c r="K535" s="55" t="s">
        <v>1982</v>
      </c>
      <c r="L535" s="55" t="s">
        <v>1245</v>
      </c>
      <c r="M535" s="56" t="s">
        <v>995</v>
      </c>
      <c r="N535" s="56" t="s">
        <v>440</v>
      </c>
      <c r="O535" s="57" t="s">
        <v>1188</v>
      </c>
      <c r="P535" s="57" t="s">
        <v>1189</v>
      </c>
    </row>
    <row r="536" spans="1:16" ht="26.25" thickBot="1" x14ac:dyDescent="0.25">
      <c r="A536" s="46" t="str">
        <f t="shared" si="48"/>
        <v> arXiv 1510.02111 </v>
      </c>
      <c r="B536" s="12" t="str">
        <f t="shared" si="49"/>
        <v>I</v>
      </c>
      <c r="C536" s="46">
        <f t="shared" si="50"/>
        <v>55570.551099999997</v>
      </c>
      <c r="D536" s="9" t="str">
        <f t="shared" si="51"/>
        <v>vis</v>
      </c>
      <c r="E536" s="54">
        <f>VLOOKUP(C536,Active!C$21:E$968,3,FALSE)</f>
        <v>7964.9994509112848</v>
      </c>
      <c r="F536" s="12" t="s">
        <v>324</v>
      </c>
      <c r="G536" s="9" t="str">
        <f t="shared" si="52"/>
        <v>55570.55110</v>
      </c>
      <c r="H536" s="46">
        <f t="shared" si="53"/>
        <v>7965</v>
      </c>
      <c r="I536" s="55" t="s">
        <v>1987</v>
      </c>
      <c r="J536" s="56" t="s">
        <v>1988</v>
      </c>
      <c r="K536" s="55" t="s">
        <v>1989</v>
      </c>
      <c r="L536" s="55" t="s">
        <v>1322</v>
      </c>
      <c r="M536" s="56" t="s">
        <v>995</v>
      </c>
      <c r="N536" s="56" t="s">
        <v>440</v>
      </c>
      <c r="O536" s="57" t="s">
        <v>1188</v>
      </c>
      <c r="P536" s="57" t="s">
        <v>1189</v>
      </c>
    </row>
    <row r="537" spans="1:16" ht="26.25" thickBot="1" x14ac:dyDescent="0.25">
      <c r="A537" s="46" t="str">
        <f t="shared" si="48"/>
        <v> arXiv 1510.02111 </v>
      </c>
      <c r="B537" s="12" t="str">
        <f t="shared" si="49"/>
        <v>I</v>
      </c>
      <c r="C537" s="46">
        <f t="shared" si="50"/>
        <v>55572.729270000003</v>
      </c>
      <c r="D537" s="9" t="str">
        <f t="shared" si="51"/>
        <v>vis</v>
      </c>
      <c r="E537" s="54">
        <f>VLOOKUP(C537,Active!C$21:E$968,3,FALSE)</f>
        <v>7965.9994580733146</v>
      </c>
      <c r="F537" s="12" t="s">
        <v>324</v>
      </c>
      <c r="G537" s="9" t="str">
        <f t="shared" si="52"/>
        <v>55572.72927</v>
      </c>
      <c r="H537" s="46">
        <f t="shared" si="53"/>
        <v>7966</v>
      </c>
      <c r="I537" s="55" t="s">
        <v>1990</v>
      </c>
      <c r="J537" s="56" t="s">
        <v>1991</v>
      </c>
      <c r="K537" s="55" t="s">
        <v>1992</v>
      </c>
      <c r="L537" s="55" t="s">
        <v>1200</v>
      </c>
      <c r="M537" s="56" t="s">
        <v>995</v>
      </c>
      <c r="N537" s="56" t="s">
        <v>440</v>
      </c>
      <c r="O537" s="57" t="s">
        <v>1188</v>
      </c>
      <c r="P537" s="57" t="s">
        <v>1189</v>
      </c>
    </row>
    <row r="538" spans="1:16" ht="26.25" thickBot="1" x14ac:dyDescent="0.25">
      <c r="A538" s="46" t="str">
        <f t="shared" si="48"/>
        <v> arXiv 1510.02111 </v>
      </c>
      <c r="B538" s="12" t="str">
        <f t="shared" si="49"/>
        <v>I</v>
      </c>
      <c r="C538" s="46">
        <f t="shared" si="50"/>
        <v>55574.907460000002</v>
      </c>
      <c r="D538" s="9" t="str">
        <f t="shared" si="51"/>
        <v>vis</v>
      </c>
      <c r="E538" s="54">
        <f>VLOOKUP(C538,Active!C$21:E$968,3,FALSE)</f>
        <v>7966.9994744174264</v>
      </c>
      <c r="F538" s="12" t="s">
        <v>324</v>
      </c>
      <c r="G538" s="9" t="str">
        <f t="shared" si="52"/>
        <v>55574.90746</v>
      </c>
      <c r="H538" s="46">
        <f t="shared" si="53"/>
        <v>7967</v>
      </c>
      <c r="I538" s="55" t="s">
        <v>1993</v>
      </c>
      <c r="J538" s="56" t="s">
        <v>1994</v>
      </c>
      <c r="K538" s="55" t="s">
        <v>1995</v>
      </c>
      <c r="L538" s="55" t="s">
        <v>1196</v>
      </c>
      <c r="M538" s="56" t="s">
        <v>995</v>
      </c>
      <c r="N538" s="56" t="s">
        <v>440</v>
      </c>
      <c r="O538" s="57" t="s">
        <v>1188</v>
      </c>
      <c r="P538" s="57" t="s">
        <v>1189</v>
      </c>
    </row>
    <row r="539" spans="1:16" ht="26.25" thickBot="1" x14ac:dyDescent="0.25">
      <c r="A539" s="46" t="str">
        <f t="shared" si="48"/>
        <v> arXiv 1510.02111 </v>
      </c>
      <c r="B539" s="12" t="str">
        <f t="shared" si="49"/>
        <v>I</v>
      </c>
      <c r="C539" s="46">
        <f t="shared" si="50"/>
        <v>55577.085590000002</v>
      </c>
      <c r="D539" s="9" t="str">
        <f t="shared" si="51"/>
        <v>vis</v>
      </c>
      <c r="E539" s="54">
        <f>VLOOKUP(C539,Active!C$21:E$968,3,FALSE)</f>
        <v>7967.999463215282</v>
      </c>
      <c r="F539" s="12" t="s">
        <v>324</v>
      </c>
      <c r="G539" s="9" t="str">
        <f t="shared" si="52"/>
        <v>55577.08559</v>
      </c>
      <c r="H539" s="46">
        <f t="shared" si="53"/>
        <v>7968</v>
      </c>
      <c r="I539" s="55" t="s">
        <v>1996</v>
      </c>
      <c r="J539" s="56" t="s">
        <v>1997</v>
      </c>
      <c r="K539" s="55" t="s">
        <v>1998</v>
      </c>
      <c r="L539" s="55" t="s">
        <v>1204</v>
      </c>
      <c r="M539" s="56" t="s">
        <v>995</v>
      </c>
      <c r="N539" s="56" t="s">
        <v>440</v>
      </c>
      <c r="O539" s="57" t="s">
        <v>1188</v>
      </c>
      <c r="P539" s="57" t="s">
        <v>1189</v>
      </c>
    </row>
    <row r="540" spans="1:16" ht="26.25" thickBot="1" x14ac:dyDescent="0.25">
      <c r="A540" s="46" t="str">
        <f t="shared" si="48"/>
        <v> arXiv 1510.02111 </v>
      </c>
      <c r="B540" s="12" t="str">
        <f t="shared" si="49"/>
        <v>I</v>
      </c>
      <c r="C540" s="46">
        <f t="shared" si="50"/>
        <v>55579.263729999999</v>
      </c>
      <c r="D540" s="9" t="str">
        <f t="shared" si="51"/>
        <v>vis</v>
      </c>
      <c r="E540" s="54">
        <f>VLOOKUP(C540,Active!C$21:E$968,3,FALSE)</f>
        <v>7968.9994566041787</v>
      </c>
      <c r="F540" s="12" t="s">
        <v>324</v>
      </c>
      <c r="G540" s="9" t="str">
        <f t="shared" si="52"/>
        <v>55579.26373</v>
      </c>
      <c r="H540" s="46">
        <f t="shared" si="53"/>
        <v>7969</v>
      </c>
      <c r="I540" s="55" t="s">
        <v>1999</v>
      </c>
      <c r="J540" s="56" t="s">
        <v>2000</v>
      </c>
      <c r="K540" s="55" t="s">
        <v>2001</v>
      </c>
      <c r="L540" s="55" t="s">
        <v>1200</v>
      </c>
      <c r="M540" s="56" t="s">
        <v>995</v>
      </c>
      <c r="N540" s="56" t="s">
        <v>440</v>
      </c>
      <c r="O540" s="57" t="s">
        <v>1188</v>
      </c>
      <c r="P540" s="57" t="s">
        <v>1189</v>
      </c>
    </row>
    <row r="541" spans="1:16" ht="26.25" thickBot="1" x14ac:dyDescent="0.25">
      <c r="A541" s="46" t="str">
        <f t="shared" si="48"/>
        <v> arXiv 1510.02111 </v>
      </c>
      <c r="B541" s="12" t="str">
        <f t="shared" si="49"/>
        <v>I</v>
      </c>
      <c r="C541" s="46">
        <f t="shared" si="50"/>
        <v>55581.441939999997</v>
      </c>
      <c r="D541" s="9" t="str">
        <f t="shared" si="51"/>
        <v>vis</v>
      </c>
      <c r="E541" s="54">
        <f>VLOOKUP(C541,Active!C$21:E$968,3,FALSE)</f>
        <v>7969.9994821303762</v>
      </c>
      <c r="F541" s="12" t="s">
        <v>324</v>
      </c>
      <c r="G541" s="9" t="str">
        <f t="shared" si="52"/>
        <v>55581.44194</v>
      </c>
      <c r="H541" s="46">
        <f t="shared" si="53"/>
        <v>7970</v>
      </c>
      <c r="I541" s="55" t="s">
        <v>2002</v>
      </c>
      <c r="J541" s="56" t="s">
        <v>2003</v>
      </c>
      <c r="K541" s="55" t="s">
        <v>2004</v>
      </c>
      <c r="L541" s="55" t="s">
        <v>1187</v>
      </c>
      <c r="M541" s="56" t="s">
        <v>995</v>
      </c>
      <c r="N541" s="56" t="s">
        <v>440</v>
      </c>
      <c r="O541" s="57" t="s">
        <v>1188</v>
      </c>
      <c r="P541" s="57" t="s">
        <v>1189</v>
      </c>
    </row>
    <row r="542" spans="1:16" ht="26.25" thickBot="1" x14ac:dyDescent="0.25">
      <c r="A542" s="46" t="str">
        <f t="shared" si="48"/>
        <v> arXiv 1510.02111 </v>
      </c>
      <c r="B542" s="12" t="str">
        <f t="shared" si="49"/>
        <v>I</v>
      </c>
      <c r="C542" s="46">
        <f t="shared" si="50"/>
        <v>55583.6201</v>
      </c>
      <c r="D542" s="9" t="str">
        <f t="shared" si="51"/>
        <v>vis</v>
      </c>
      <c r="E542" s="54">
        <f>VLOOKUP(C542,Active!C$21:E$968,3,FALSE)</f>
        <v>7970.9994847013613</v>
      </c>
      <c r="F542" s="12" t="s">
        <v>324</v>
      </c>
      <c r="G542" s="9" t="str">
        <f t="shared" si="52"/>
        <v>55583.62010</v>
      </c>
      <c r="H542" s="46">
        <f t="shared" si="53"/>
        <v>7971</v>
      </c>
      <c r="I542" s="55" t="s">
        <v>2005</v>
      </c>
      <c r="J542" s="56" t="s">
        <v>2006</v>
      </c>
      <c r="K542" s="55" t="s">
        <v>2007</v>
      </c>
      <c r="L542" s="55" t="s">
        <v>1234</v>
      </c>
      <c r="M542" s="56" t="s">
        <v>995</v>
      </c>
      <c r="N542" s="56" t="s">
        <v>440</v>
      </c>
      <c r="O542" s="57" t="s">
        <v>1188</v>
      </c>
      <c r="P542" s="57" t="s">
        <v>1189</v>
      </c>
    </row>
    <row r="543" spans="1:16" ht="26.25" thickBot="1" x14ac:dyDescent="0.25">
      <c r="A543" s="46" t="str">
        <f t="shared" si="48"/>
        <v> arXiv 1510.02111 </v>
      </c>
      <c r="B543" s="12" t="str">
        <f t="shared" si="49"/>
        <v>I</v>
      </c>
      <c r="C543" s="46">
        <f t="shared" si="50"/>
        <v>55585.79823</v>
      </c>
      <c r="D543" s="9" t="str">
        <f t="shared" si="51"/>
        <v>vis</v>
      </c>
      <c r="E543" s="54">
        <f>VLOOKUP(C543,Active!C$21:E$968,3,FALSE)</f>
        <v>7971.9994734992169</v>
      </c>
      <c r="F543" s="12" t="s">
        <v>324</v>
      </c>
      <c r="G543" s="9" t="str">
        <f t="shared" si="52"/>
        <v>55585.79823</v>
      </c>
      <c r="H543" s="46">
        <f t="shared" si="53"/>
        <v>7972</v>
      </c>
      <c r="I543" s="55" t="s">
        <v>2008</v>
      </c>
      <c r="J543" s="56" t="s">
        <v>2009</v>
      </c>
      <c r="K543" s="55" t="s">
        <v>2010</v>
      </c>
      <c r="L543" s="55" t="s">
        <v>1208</v>
      </c>
      <c r="M543" s="56" t="s">
        <v>995</v>
      </c>
      <c r="N543" s="56" t="s">
        <v>440</v>
      </c>
      <c r="O543" s="57" t="s">
        <v>1188</v>
      </c>
      <c r="P543" s="57" t="s">
        <v>1189</v>
      </c>
    </row>
    <row r="544" spans="1:16" ht="26.25" thickBot="1" x14ac:dyDescent="0.25">
      <c r="A544" s="46" t="str">
        <f t="shared" si="48"/>
        <v> arXiv 1510.02111 </v>
      </c>
      <c r="B544" s="12" t="str">
        <f t="shared" si="49"/>
        <v>I</v>
      </c>
      <c r="C544" s="46">
        <f t="shared" si="50"/>
        <v>55587.976369999997</v>
      </c>
      <c r="D544" s="9" t="str">
        <f t="shared" si="51"/>
        <v>vis</v>
      </c>
      <c r="E544" s="54">
        <f>VLOOKUP(C544,Active!C$21:E$968,3,FALSE)</f>
        <v>7972.9994668881136</v>
      </c>
      <c r="F544" s="12" t="s">
        <v>324</v>
      </c>
      <c r="G544" s="9" t="str">
        <f t="shared" si="52"/>
        <v>55587.97637</v>
      </c>
      <c r="H544" s="46">
        <f t="shared" si="53"/>
        <v>7973</v>
      </c>
      <c r="I544" s="55" t="s">
        <v>2011</v>
      </c>
      <c r="J544" s="56" t="s">
        <v>2012</v>
      </c>
      <c r="K544" s="55" t="s">
        <v>2013</v>
      </c>
      <c r="L544" s="55" t="s">
        <v>1212</v>
      </c>
      <c r="M544" s="56" t="s">
        <v>995</v>
      </c>
      <c r="N544" s="56" t="s">
        <v>440</v>
      </c>
      <c r="O544" s="57" t="s">
        <v>1188</v>
      </c>
      <c r="P544" s="57" t="s">
        <v>1189</v>
      </c>
    </row>
    <row r="545" spans="1:16" ht="26.25" thickBot="1" x14ac:dyDescent="0.25">
      <c r="A545" s="46" t="str">
        <f t="shared" si="48"/>
        <v> arXiv 1510.02111 </v>
      </c>
      <c r="B545" s="12" t="str">
        <f t="shared" si="49"/>
        <v>I</v>
      </c>
      <c r="C545" s="46">
        <f t="shared" si="50"/>
        <v>55590.154519999996</v>
      </c>
      <c r="D545" s="9" t="str">
        <f t="shared" si="51"/>
        <v>vis</v>
      </c>
      <c r="E545" s="54">
        <f>VLOOKUP(C545,Active!C$21:E$968,3,FALSE)</f>
        <v>7973.9994648680549</v>
      </c>
      <c r="F545" s="12" t="s">
        <v>324</v>
      </c>
      <c r="G545" s="9" t="str">
        <f t="shared" si="52"/>
        <v>55590.15452</v>
      </c>
      <c r="H545" s="46">
        <f t="shared" si="53"/>
        <v>7974</v>
      </c>
      <c r="I545" s="55" t="s">
        <v>2014</v>
      </c>
      <c r="J545" s="56" t="s">
        <v>2015</v>
      </c>
      <c r="K545" s="55" t="s">
        <v>2016</v>
      </c>
      <c r="L545" s="55" t="s">
        <v>1204</v>
      </c>
      <c r="M545" s="56" t="s">
        <v>995</v>
      </c>
      <c r="N545" s="56" t="s">
        <v>440</v>
      </c>
      <c r="O545" s="57" t="s">
        <v>1188</v>
      </c>
      <c r="P545" s="57" t="s">
        <v>1189</v>
      </c>
    </row>
    <row r="546" spans="1:16" ht="26.25" thickBot="1" x14ac:dyDescent="0.25">
      <c r="A546" s="46" t="str">
        <f t="shared" si="48"/>
        <v> arXiv 1510.02111 </v>
      </c>
      <c r="B546" s="12" t="str">
        <f t="shared" si="49"/>
        <v>I</v>
      </c>
      <c r="C546" s="46">
        <f t="shared" si="50"/>
        <v>55592.332670000003</v>
      </c>
      <c r="D546" s="9" t="str">
        <f t="shared" si="51"/>
        <v>vis</v>
      </c>
      <c r="E546" s="54">
        <f>VLOOKUP(C546,Active!C$21:E$968,3,FALSE)</f>
        <v>7974.999462847999</v>
      </c>
      <c r="F546" s="12" t="s">
        <v>324</v>
      </c>
      <c r="G546" s="9" t="str">
        <f t="shared" si="52"/>
        <v>55592.33267</v>
      </c>
      <c r="H546" s="46">
        <f t="shared" si="53"/>
        <v>7975</v>
      </c>
      <c r="I546" s="55" t="s">
        <v>2017</v>
      </c>
      <c r="J546" s="56" t="s">
        <v>2018</v>
      </c>
      <c r="K546" s="55" t="s">
        <v>2019</v>
      </c>
      <c r="L546" s="55" t="s">
        <v>1204</v>
      </c>
      <c r="M546" s="56" t="s">
        <v>995</v>
      </c>
      <c r="N546" s="56" t="s">
        <v>440</v>
      </c>
      <c r="O546" s="57" t="s">
        <v>1188</v>
      </c>
      <c r="P546" s="57" t="s">
        <v>1189</v>
      </c>
    </row>
    <row r="547" spans="1:16" ht="26.25" thickBot="1" x14ac:dyDescent="0.25">
      <c r="A547" s="46" t="str">
        <f t="shared" si="48"/>
        <v> arXiv 1510.02111 </v>
      </c>
      <c r="B547" s="12" t="str">
        <f t="shared" si="49"/>
        <v>I</v>
      </c>
      <c r="C547" s="46">
        <f t="shared" si="50"/>
        <v>55598.867109999999</v>
      </c>
      <c r="D547" s="9" t="str">
        <f t="shared" si="51"/>
        <v>vis</v>
      </c>
      <c r="E547" s="54">
        <f>VLOOKUP(C547,Active!C$21:E$968,3,FALSE)</f>
        <v>7977.9994521967783</v>
      </c>
      <c r="F547" s="12" t="s">
        <v>324</v>
      </c>
      <c r="G547" s="9" t="str">
        <f t="shared" si="52"/>
        <v>55598.86711</v>
      </c>
      <c r="H547" s="46">
        <f t="shared" si="53"/>
        <v>7978</v>
      </c>
      <c r="I547" s="55" t="s">
        <v>2020</v>
      </c>
      <c r="J547" s="56" t="s">
        <v>2021</v>
      </c>
      <c r="K547" s="55" t="s">
        <v>2022</v>
      </c>
      <c r="L547" s="55" t="s">
        <v>1284</v>
      </c>
      <c r="M547" s="56" t="s">
        <v>995</v>
      </c>
      <c r="N547" s="56" t="s">
        <v>440</v>
      </c>
      <c r="O547" s="57" t="s">
        <v>1188</v>
      </c>
      <c r="P547" s="57" t="s">
        <v>1189</v>
      </c>
    </row>
    <row r="548" spans="1:16" ht="26.25" thickBot="1" x14ac:dyDescent="0.25">
      <c r="A548" s="46" t="str">
        <f t="shared" si="48"/>
        <v> arXiv 1510.02111 </v>
      </c>
      <c r="B548" s="12" t="str">
        <f t="shared" si="49"/>
        <v>I</v>
      </c>
      <c r="C548" s="46">
        <f t="shared" si="50"/>
        <v>55601.045259999999</v>
      </c>
      <c r="D548" s="9" t="str">
        <f t="shared" si="51"/>
        <v>vis</v>
      </c>
      <c r="E548" s="54">
        <f>VLOOKUP(C548,Active!C$21:E$968,3,FALSE)</f>
        <v>7978.9994501767187</v>
      </c>
      <c r="F548" s="12" t="s">
        <v>324</v>
      </c>
      <c r="G548" s="9" t="str">
        <f t="shared" si="52"/>
        <v>55601.04526</v>
      </c>
      <c r="H548" s="46">
        <f t="shared" si="53"/>
        <v>7979</v>
      </c>
      <c r="I548" s="55" t="s">
        <v>2023</v>
      </c>
      <c r="J548" s="56" t="s">
        <v>2024</v>
      </c>
      <c r="K548" s="55" t="s">
        <v>2025</v>
      </c>
      <c r="L548" s="55" t="s">
        <v>1322</v>
      </c>
      <c r="M548" s="56" t="s">
        <v>995</v>
      </c>
      <c r="N548" s="56" t="s">
        <v>440</v>
      </c>
      <c r="O548" s="57" t="s">
        <v>1188</v>
      </c>
      <c r="P548" s="57" t="s">
        <v>1189</v>
      </c>
    </row>
    <row r="549" spans="1:16" ht="26.25" thickBot="1" x14ac:dyDescent="0.25">
      <c r="A549" s="46" t="str">
        <f t="shared" si="48"/>
        <v> arXiv 1510.02111 </v>
      </c>
      <c r="B549" s="12" t="str">
        <f t="shared" si="49"/>
        <v>I</v>
      </c>
      <c r="C549" s="46">
        <f t="shared" si="50"/>
        <v>55603.223429999998</v>
      </c>
      <c r="D549" s="9" t="str">
        <f t="shared" si="51"/>
        <v>vis</v>
      </c>
      <c r="E549" s="54">
        <f>VLOOKUP(C549,Active!C$21:E$968,3,FALSE)</f>
        <v>7979.9994573387457</v>
      </c>
      <c r="F549" s="12" t="s">
        <v>324</v>
      </c>
      <c r="G549" s="9" t="str">
        <f t="shared" si="52"/>
        <v>55603.22343</v>
      </c>
      <c r="H549" s="46">
        <f t="shared" si="53"/>
        <v>7980</v>
      </c>
      <c r="I549" s="55" t="s">
        <v>2026</v>
      </c>
      <c r="J549" s="56" t="s">
        <v>2027</v>
      </c>
      <c r="K549" s="55" t="s">
        <v>2028</v>
      </c>
      <c r="L549" s="55" t="s">
        <v>1200</v>
      </c>
      <c r="M549" s="56" t="s">
        <v>995</v>
      </c>
      <c r="N549" s="56" t="s">
        <v>440</v>
      </c>
      <c r="O549" s="57" t="s">
        <v>1188</v>
      </c>
      <c r="P549" s="57" t="s">
        <v>1189</v>
      </c>
    </row>
    <row r="550" spans="1:16" ht="26.25" thickBot="1" x14ac:dyDescent="0.25">
      <c r="A550" s="46" t="str">
        <f t="shared" si="48"/>
        <v> arXiv 1510.02111 </v>
      </c>
      <c r="B550" s="12" t="str">
        <f t="shared" si="49"/>
        <v>I</v>
      </c>
      <c r="C550" s="46">
        <f t="shared" si="50"/>
        <v>55605.401619999997</v>
      </c>
      <c r="D550" s="9" t="str">
        <f t="shared" si="51"/>
        <v>vis</v>
      </c>
      <c r="E550" s="54">
        <f>VLOOKUP(C550,Active!C$21:E$968,3,FALSE)</f>
        <v>7980.9994736828576</v>
      </c>
      <c r="F550" s="12" t="s">
        <v>324</v>
      </c>
      <c r="G550" s="9" t="str">
        <f t="shared" si="52"/>
        <v>55605.40162</v>
      </c>
      <c r="H550" s="46">
        <f t="shared" si="53"/>
        <v>7981</v>
      </c>
      <c r="I550" s="55" t="s">
        <v>2029</v>
      </c>
      <c r="J550" s="56" t="s">
        <v>2030</v>
      </c>
      <c r="K550" s="55" t="s">
        <v>2031</v>
      </c>
      <c r="L550" s="55" t="s">
        <v>1208</v>
      </c>
      <c r="M550" s="56" t="s">
        <v>995</v>
      </c>
      <c r="N550" s="56" t="s">
        <v>440</v>
      </c>
      <c r="O550" s="57" t="s">
        <v>1188</v>
      </c>
      <c r="P550" s="57" t="s">
        <v>1189</v>
      </c>
    </row>
    <row r="551" spans="1:16" ht="26.25" thickBot="1" x14ac:dyDescent="0.25">
      <c r="A551" s="46" t="str">
        <f t="shared" si="48"/>
        <v> arXiv 1510.02111 </v>
      </c>
      <c r="B551" s="12" t="str">
        <f t="shared" si="49"/>
        <v>I</v>
      </c>
      <c r="C551" s="46">
        <f t="shared" si="50"/>
        <v>55607.57978</v>
      </c>
      <c r="D551" s="9" t="str">
        <f t="shared" si="51"/>
        <v>vis</v>
      </c>
      <c r="E551" s="54">
        <f>VLOOKUP(C551,Active!C$21:E$968,3,FALSE)</f>
        <v>7981.9994762538427</v>
      </c>
      <c r="F551" s="12" t="s">
        <v>324</v>
      </c>
      <c r="G551" s="9" t="str">
        <f t="shared" si="52"/>
        <v>55607.57978</v>
      </c>
      <c r="H551" s="46">
        <f t="shared" si="53"/>
        <v>7982</v>
      </c>
      <c r="I551" s="55" t="s">
        <v>2032</v>
      </c>
      <c r="J551" s="56" t="s">
        <v>2033</v>
      </c>
      <c r="K551" s="55" t="s">
        <v>2034</v>
      </c>
      <c r="L551" s="55" t="s">
        <v>1196</v>
      </c>
      <c r="M551" s="56" t="s">
        <v>995</v>
      </c>
      <c r="N551" s="56" t="s">
        <v>440</v>
      </c>
      <c r="O551" s="57" t="s">
        <v>1188</v>
      </c>
      <c r="P551" s="57" t="s">
        <v>1189</v>
      </c>
    </row>
    <row r="552" spans="1:16" ht="26.25" thickBot="1" x14ac:dyDescent="0.25">
      <c r="A552" s="46" t="str">
        <f t="shared" si="48"/>
        <v> arXiv 1510.02111 </v>
      </c>
      <c r="B552" s="12" t="str">
        <f t="shared" si="49"/>
        <v>I</v>
      </c>
      <c r="C552" s="46">
        <f t="shared" si="50"/>
        <v>55609.757960000003</v>
      </c>
      <c r="D552" s="9" t="str">
        <f t="shared" si="51"/>
        <v>vis</v>
      </c>
      <c r="E552" s="54">
        <f>VLOOKUP(C552,Active!C$21:E$968,3,FALSE)</f>
        <v>7982.9994880069135</v>
      </c>
      <c r="F552" s="12" t="s">
        <v>324</v>
      </c>
      <c r="G552" s="9" t="str">
        <f t="shared" si="52"/>
        <v>55609.75796</v>
      </c>
      <c r="H552" s="46">
        <f t="shared" si="53"/>
        <v>7983</v>
      </c>
      <c r="I552" s="55" t="s">
        <v>2035</v>
      </c>
      <c r="J552" s="56" t="s">
        <v>2036</v>
      </c>
      <c r="K552" s="55" t="s">
        <v>2037</v>
      </c>
      <c r="L552" s="55" t="s">
        <v>1234</v>
      </c>
      <c r="M552" s="56" t="s">
        <v>995</v>
      </c>
      <c r="N552" s="56" t="s">
        <v>440</v>
      </c>
      <c r="O552" s="57" t="s">
        <v>1188</v>
      </c>
      <c r="P552" s="57" t="s">
        <v>1189</v>
      </c>
    </row>
    <row r="553" spans="1:16" ht="26.25" thickBot="1" x14ac:dyDescent="0.25">
      <c r="A553" s="46" t="str">
        <f t="shared" si="48"/>
        <v> arXiv 1510.02111 </v>
      </c>
      <c r="B553" s="12" t="str">
        <f t="shared" si="49"/>
        <v>I</v>
      </c>
      <c r="C553" s="46">
        <f t="shared" si="50"/>
        <v>55611.936090000003</v>
      </c>
      <c r="D553" s="9" t="str">
        <f t="shared" si="51"/>
        <v>vis</v>
      </c>
      <c r="E553" s="54">
        <f>VLOOKUP(C553,Active!C$21:E$968,3,FALSE)</f>
        <v>7983.9994768047691</v>
      </c>
      <c r="F553" s="12" t="s">
        <v>324</v>
      </c>
      <c r="G553" s="9" t="str">
        <f t="shared" si="52"/>
        <v>55611.93609</v>
      </c>
      <c r="H553" s="46">
        <f t="shared" si="53"/>
        <v>7984</v>
      </c>
      <c r="I553" s="55" t="s">
        <v>2038</v>
      </c>
      <c r="J553" s="56" t="s">
        <v>2039</v>
      </c>
      <c r="K553" s="55" t="s">
        <v>2040</v>
      </c>
      <c r="L553" s="55" t="s">
        <v>1196</v>
      </c>
      <c r="M553" s="56" t="s">
        <v>995</v>
      </c>
      <c r="N553" s="56" t="s">
        <v>440</v>
      </c>
      <c r="O553" s="57" t="s">
        <v>1188</v>
      </c>
      <c r="P553" s="57" t="s">
        <v>1189</v>
      </c>
    </row>
    <row r="554" spans="1:16" ht="26.25" thickBot="1" x14ac:dyDescent="0.25">
      <c r="A554" s="46" t="str">
        <f t="shared" si="48"/>
        <v> arXiv 1510.02111 </v>
      </c>
      <c r="B554" s="12" t="str">
        <f t="shared" si="49"/>
        <v>I</v>
      </c>
      <c r="C554" s="46">
        <f t="shared" si="50"/>
        <v>55614.114229999999</v>
      </c>
      <c r="D554" s="9" t="str">
        <f t="shared" si="51"/>
        <v>vis</v>
      </c>
      <c r="E554" s="54">
        <f>VLOOKUP(C554,Active!C$21:E$968,3,FALSE)</f>
        <v>7984.9994701936657</v>
      </c>
      <c r="F554" s="12" t="s">
        <v>324</v>
      </c>
      <c r="G554" s="9" t="str">
        <f t="shared" si="52"/>
        <v>55614.11423</v>
      </c>
      <c r="H554" s="46">
        <f t="shared" si="53"/>
        <v>7985</v>
      </c>
      <c r="I554" s="55" t="s">
        <v>2041</v>
      </c>
      <c r="J554" s="56" t="s">
        <v>2042</v>
      </c>
      <c r="K554" s="55" t="s">
        <v>2043</v>
      </c>
      <c r="L554" s="55" t="s">
        <v>1208</v>
      </c>
      <c r="M554" s="56" t="s">
        <v>995</v>
      </c>
      <c r="N554" s="56" t="s">
        <v>440</v>
      </c>
      <c r="O554" s="57" t="s">
        <v>1188</v>
      </c>
      <c r="P554" s="57" t="s">
        <v>1189</v>
      </c>
    </row>
    <row r="555" spans="1:16" ht="26.25" thickBot="1" x14ac:dyDescent="0.25">
      <c r="A555" s="46" t="str">
        <f t="shared" si="48"/>
        <v> arXiv 1510.02111 </v>
      </c>
      <c r="B555" s="12" t="str">
        <f t="shared" si="49"/>
        <v>I</v>
      </c>
      <c r="C555" s="46">
        <f t="shared" si="50"/>
        <v>55616.292459999997</v>
      </c>
      <c r="D555" s="9" t="str">
        <f t="shared" si="51"/>
        <v>vis</v>
      </c>
      <c r="E555" s="54">
        <f>VLOOKUP(C555,Active!C$21:E$968,3,FALSE)</f>
        <v>7985.9995049019481</v>
      </c>
      <c r="F555" s="12" t="s">
        <v>324</v>
      </c>
      <c r="G555" s="9" t="str">
        <f t="shared" si="52"/>
        <v>55616.29246</v>
      </c>
      <c r="H555" s="46">
        <f t="shared" si="53"/>
        <v>7986</v>
      </c>
      <c r="I555" s="55" t="s">
        <v>2044</v>
      </c>
      <c r="J555" s="56" t="s">
        <v>2045</v>
      </c>
      <c r="K555" s="55" t="s">
        <v>2046</v>
      </c>
      <c r="L555" s="55" t="s">
        <v>1387</v>
      </c>
      <c r="M555" s="56" t="s">
        <v>995</v>
      </c>
      <c r="N555" s="56" t="s">
        <v>440</v>
      </c>
      <c r="O555" s="57" t="s">
        <v>1188</v>
      </c>
      <c r="P555" s="57" t="s">
        <v>1189</v>
      </c>
    </row>
    <row r="556" spans="1:16" ht="26.25" thickBot="1" x14ac:dyDescent="0.25">
      <c r="A556" s="46" t="str">
        <f t="shared" si="48"/>
        <v> arXiv 1510.02111 </v>
      </c>
      <c r="B556" s="12" t="str">
        <f t="shared" si="49"/>
        <v>I</v>
      </c>
      <c r="C556" s="46">
        <f t="shared" si="50"/>
        <v>55618.470670000002</v>
      </c>
      <c r="D556" s="9" t="str">
        <f t="shared" si="51"/>
        <v>vis</v>
      </c>
      <c r="E556" s="54">
        <f>VLOOKUP(C556,Active!C$21:E$968,3,FALSE)</f>
        <v>7986.9995304281483</v>
      </c>
      <c r="F556" s="12" t="s">
        <v>324</v>
      </c>
      <c r="G556" s="9" t="str">
        <f t="shared" si="52"/>
        <v>55618.47067</v>
      </c>
      <c r="H556" s="46">
        <f t="shared" si="53"/>
        <v>7987</v>
      </c>
      <c r="I556" s="55" t="s">
        <v>2047</v>
      </c>
      <c r="J556" s="56" t="s">
        <v>2048</v>
      </c>
      <c r="K556" s="55" t="s">
        <v>2049</v>
      </c>
      <c r="L556" s="55" t="s">
        <v>1500</v>
      </c>
      <c r="M556" s="56" t="s">
        <v>995</v>
      </c>
      <c r="N556" s="56" t="s">
        <v>440</v>
      </c>
      <c r="O556" s="57" t="s">
        <v>1188</v>
      </c>
      <c r="P556" s="57" t="s">
        <v>1189</v>
      </c>
    </row>
    <row r="557" spans="1:16" ht="26.25" thickBot="1" x14ac:dyDescent="0.25">
      <c r="A557" s="46" t="str">
        <f t="shared" si="48"/>
        <v> arXiv 1510.02111 </v>
      </c>
      <c r="B557" s="12" t="str">
        <f t="shared" si="49"/>
        <v>I</v>
      </c>
      <c r="C557" s="46">
        <f t="shared" si="50"/>
        <v>55620.648840000002</v>
      </c>
      <c r="D557" s="9" t="str">
        <f t="shared" si="51"/>
        <v>vis</v>
      </c>
      <c r="E557" s="54">
        <f>VLOOKUP(C557,Active!C$21:E$968,3,FALSE)</f>
        <v>7987.9995375901744</v>
      </c>
      <c r="F557" s="12" t="s">
        <v>324</v>
      </c>
      <c r="G557" s="9" t="str">
        <f t="shared" si="52"/>
        <v>55620.64884</v>
      </c>
      <c r="H557" s="46">
        <f t="shared" si="53"/>
        <v>7988</v>
      </c>
      <c r="I557" s="55" t="s">
        <v>2050</v>
      </c>
      <c r="J557" s="56" t="s">
        <v>2051</v>
      </c>
      <c r="K557" s="55" t="s">
        <v>2052</v>
      </c>
      <c r="L557" s="55" t="s">
        <v>1771</v>
      </c>
      <c r="M557" s="56" t="s">
        <v>995</v>
      </c>
      <c r="N557" s="56" t="s">
        <v>440</v>
      </c>
      <c r="O557" s="57" t="s">
        <v>1188</v>
      </c>
      <c r="P557" s="57" t="s">
        <v>1189</v>
      </c>
    </row>
    <row r="558" spans="1:16" ht="26.25" thickBot="1" x14ac:dyDescent="0.25">
      <c r="A558" s="46" t="str">
        <f t="shared" si="48"/>
        <v> arXiv 1510.02111 </v>
      </c>
      <c r="B558" s="12" t="str">
        <f t="shared" si="49"/>
        <v>I</v>
      </c>
      <c r="C558" s="46">
        <f t="shared" si="50"/>
        <v>55622.827100000002</v>
      </c>
      <c r="D558" s="9" t="str">
        <f t="shared" si="51"/>
        <v>vis</v>
      </c>
      <c r="E558" s="54">
        <f>VLOOKUP(C558,Active!C$21:E$968,3,FALSE)</f>
        <v>7988.9995860715862</v>
      </c>
      <c r="F558" s="12" t="s">
        <v>324</v>
      </c>
      <c r="G558" s="9" t="str">
        <f t="shared" si="52"/>
        <v>55622.82710</v>
      </c>
      <c r="H558" s="46">
        <f t="shared" si="53"/>
        <v>7989</v>
      </c>
      <c r="I558" s="55" t="s">
        <v>2053</v>
      </c>
      <c r="J558" s="56" t="s">
        <v>2054</v>
      </c>
      <c r="K558" s="55" t="s">
        <v>2055</v>
      </c>
      <c r="L558" s="55" t="s">
        <v>2056</v>
      </c>
      <c r="M558" s="56" t="s">
        <v>995</v>
      </c>
      <c r="N558" s="56" t="s">
        <v>440</v>
      </c>
      <c r="O558" s="57" t="s">
        <v>1188</v>
      </c>
      <c r="P558" s="57" t="s">
        <v>1189</v>
      </c>
    </row>
    <row r="559" spans="1:16" ht="26.25" thickBot="1" x14ac:dyDescent="0.25">
      <c r="A559" s="46" t="str">
        <f t="shared" si="48"/>
        <v> arXiv 1510.02111 </v>
      </c>
      <c r="B559" s="12" t="str">
        <f t="shared" si="49"/>
        <v>I</v>
      </c>
      <c r="C559" s="46">
        <f t="shared" si="50"/>
        <v>55625.005129999998</v>
      </c>
      <c r="D559" s="9" t="str">
        <f t="shared" si="51"/>
        <v>vis</v>
      </c>
      <c r="E559" s="54">
        <f>VLOOKUP(C559,Active!C$21:E$968,3,FALSE)</f>
        <v>7989.9995289590124</v>
      </c>
      <c r="F559" s="12" t="s">
        <v>324</v>
      </c>
      <c r="G559" s="9" t="str">
        <f t="shared" si="52"/>
        <v>55625.00513</v>
      </c>
      <c r="H559" s="46">
        <f t="shared" si="53"/>
        <v>7990</v>
      </c>
      <c r="I559" s="55" t="s">
        <v>2057</v>
      </c>
      <c r="J559" s="56" t="s">
        <v>2058</v>
      </c>
      <c r="K559" s="55" t="s">
        <v>2059</v>
      </c>
      <c r="L559" s="55" t="s">
        <v>1522</v>
      </c>
      <c r="M559" s="56" t="s">
        <v>995</v>
      </c>
      <c r="N559" s="56" t="s">
        <v>440</v>
      </c>
      <c r="O559" s="57" t="s">
        <v>1188</v>
      </c>
      <c r="P559" s="57" t="s">
        <v>1189</v>
      </c>
    </row>
    <row r="560" spans="1:16" ht="26.25" thickBot="1" x14ac:dyDescent="0.25">
      <c r="A560" s="46" t="str">
        <f t="shared" si="48"/>
        <v> arXiv 1510.02111 </v>
      </c>
      <c r="B560" s="12" t="str">
        <f t="shared" si="49"/>
        <v>I</v>
      </c>
      <c r="C560" s="46">
        <f t="shared" si="50"/>
        <v>55627.183199999999</v>
      </c>
      <c r="D560" s="9" t="str">
        <f t="shared" si="51"/>
        <v>vis</v>
      </c>
      <c r="E560" s="54">
        <f>VLOOKUP(C560,Active!C$21:E$968,3,FALSE)</f>
        <v>7990.9994902106118</v>
      </c>
      <c r="F560" s="12" t="s">
        <v>324</v>
      </c>
      <c r="G560" s="9" t="str">
        <f t="shared" si="52"/>
        <v>55627.18320</v>
      </c>
      <c r="H560" s="46">
        <f t="shared" si="53"/>
        <v>7991</v>
      </c>
      <c r="I560" s="55" t="s">
        <v>2060</v>
      </c>
      <c r="J560" s="56" t="s">
        <v>2061</v>
      </c>
      <c r="K560" s="55" t="s">
        <v>2062</v>
      </c>
      <c r="L560" s="55" t="s">
        <v>1265</v>
      </c>
      <c r="M560" s="56" t="s">
        <v>995</v>
      </c>
      <c r="N560" s="56" t="s">
        <v>440</v>
      </c>
      <c r="O560" s="57" t="s">
        <v>1188</v>
      </c>
      <c r="P560" s="57" t="s">
        <v>1189</v>
      </c>
    </row>
    <row r="561" spans="1:16" ht="26.25" thickBot="1" x14ac:dyDescent="0.25">
      <c r="A561" s="46" t="str">
        <f t="shared" si="48"/>
        <v> arXiv 1510.02111 </v>
      </c>
      <c r="B561" s="12" t="str">
        <f t="shared" si="49"/>
        <v>I</v>
      </c>
      <c r="C561" s="46">
        <f t="shared" si="50"/>
        <v>55629.361340000003</v>
      </c>
      <c r="D561" s="9" t="str">
        <f t="shared" si="51"/>
        <v>vis</v>
      </c>
      <c r="E561" s="54">
        <f>VLOOKUP(C561,Active!C$21:E$968,3,FALSE)</f>
        <v>7991.9994835995121</v>
      </c>
      <c r="F561" s="12" t="s">
        <v>324</v>
      </c>
      <c r="G561" s="9" t="str">
        <f t="shared" si="52"/>
        <v>55629.36134</v>
      </c>
      <c r="H561" s="46">
        <f t="shared" si="53"/>
        <v>7992</v>
      </c>
      <c r="I561" s="55" t="s">
        <v>2063</v>
      </c>
      <c r="J561" s="56" t="s">
        <v>2064</v>
      </c>
      <c r="K561" s="55" t="s">
        <v>2065</v>
      </c>
      <c r="L561" s="55" t="s">
        <v>1234</v>
      </c>
      <c r="M561" s="56" t="s">
        <v>995</v>
      </c>
      <c r="N561" s="56" t="s">
        <v>440</v>
      </c>
      <c r="O561" s="57" t="s">
        <v>1188</v>
      </c>
      <c r="P561" s="57" t="s">
        <v>1189</v>
      </c>
    </row>
    <row r="562" spans="1:16" ht="26.25" thickBot="1" x14ac:dyDescent="0.25">
      <c r="A562" s="46" t="str">
        <f t="shared" si="48"/>
        <v> arXiv 1510.02111 </v>
      </c>
      <c r="B562" s="12" t="str">
        <f t="shared" si="49"/>
        <v>I</v>
      </c>
      <c r="C562" s="46">
        <f t="shared" si="50"/>
        <v>55631.539420000001</v>
      </c>
      <c r="D562" s="9" t="str">
        <f t="shared" si="51"/>
        <v>vis</v>
      </c>
      <c r="E562" s="54">
        <f>VLOOKUP(C562,Active!C$21:E$968,3,FALSE)</f>
        <v>7992.9994494421535</v>
      </c>
      <c r="F562" s="12" t="s">
        <v>324</v>
      </c>
      <c r="G562" s="9" t="str">
        <f t="shared" si="52"/>
        <v>55631.53942</v>
      </c>
      <c r="H562" s="46">
        <f t="shared" si="53"/>
        <v>7993</v>
      </c>
      <c r="I562" s="55" t="s">
        <v>2066</v>
      </c>
      <c r="J562" s="56" t="s">
        <v>2067</v>
      </c>
      <c r="K562" s="55" t="s">
        <v>2068</v>
      </c>
      <c r="L562" s="55" t="s">
        <v>1322</v>
      </c>
      <c r="M562" s="56" t="s">
        <v>995</v>
      </c>
      <c r="N562" s="56" t="s">
        <v>440</v>
      </c>
      <c r="O562" s="57" t="s">
        <v>1188</v>
      </c>
      <c r="P562" s="57" t="s">
        <v>1189</v>
      </c>
    </row>
    <row r="563" spans="1:16" ht="26.25" thickBot="1" x14ac:dyDescent="0.25">
      <c r="A563" s="46" t="str">
        <f t="shared" si="48"/>
        <v> arXiv 1510.02111 </v>
      </c>
      <c r="B563" s="12" t="str">
        <f t="shared" si="49"/>
        <v>I</v>
      </c>
      <c r="C563" s="46">
        <f t="shared" si="50"/>
        <v>55633.71776</v>
      </c>
      <c r="D563" s="9" t="str">
        <f t="shared" si="51"/>
        <v>vis</v>
      </c>
      <c r="E563" s="54">
        <f>VLOOKUP(C563,Active!C$21:E$968,3,FALSE)</f>
        <v>7993.9995346519063</v>
      </c>
      <c r="F563" s="12" t="s">
        <v>324</v>
      </c>
      <c r="G563" s="9" t="str">
        <f t="shared" si="52"/>
        <v>55633.71776</v>
      </c>
      <c r="H563" s="46">
        <f t="shared" si="53"/>
        <v>7994</v>
      </c>
      <c r="I563" s="55" t="s">
        <v>2069</v>
      </c>
      <c r="J563" s="56" t="s">
        <v>2070</v>
      </c>
      <c r="K563" s="55" t="s">
        <v>2071</v>
      </c>
      <c r="L563" s="55" t="s">
        <v>1771</v>
      </c>
      <c r="M563" s="56" t="s">
        <v>995</v>
      </c>
      <c r="N563" s="56" t="s">
        <v>440</v>
      </c>
      <c r="O563" s="57" t="s">
        <v>1188</v>
      </c>
      <c r="P563" s="57" t="s">
        <v>1189</v>
      </c>
    </row>
    <row r="564" spans="1:16" ht="26.25" thickBot="1" x14ac:dyDescent="0.25">
      <c r="A564" s="46" t="str">
        <f t="shared" si="48"/>
        <v> arXiv 1510.02111 </v>
      </c>
      <c r="B564" s="12" t="str">
        <f t="shared" si="49"/>
        <v>I</v>
      </c>
      <c r="C564" s="46">
        <f t="shared" si="50"/>
        <v>55642.430220000002</v>
      </c>
      <c r="D564" s="9" t="str">
        <f t="shared" si="51"/>
        <v>vis</v>
      </c>
      <c r="E564" s="54">
        <f>VLOOKUP(C564,Active!C$21:E$968,3,FALSE)</f>
        <v>7997.9994622970735</v>
      </c>
      <c r="F564" s="12" t="s">
        <v>324</v>
      </c>
      <c r="G564" s="9" t="str">
        <f t="shared" si="52"/>
        <v>55642.43022</v>
      </c>
      <c r="H564" s="46">
        <f t="shared" si="53"/>
        <v>7998</v>
      </c>
      <c r="I564" s="55" t="s">
        <v>2072</v>
      </c>
      <c r="J564" s="56" t="s">
        <v>2073</v>
      </c>
      <c r="K564" s="55" t="s">
        <v>2074</v>
      </c>
      <c r="L564" s="55" t="s">
        <v>1204</v>
      </c>
      <c r="M564" s="56" t="s">
        <v>995</v>
      </c>
      <c r="N564" s="56" t="s">
        <v>440</v>
      </c>
      <c r="O564" s="57" t="s">
        <v>1188</v>
      </c>
      <c r="P564" s="57" t="s">
        <v>1189</v>
      </c>
    </row>
    <row r="565" spans="1:16" ht="26.25" thickBot="1" x14ac:dyDescent="0.25">
      <c r="A565" s="46" t="str">
        <f t="shared" si="48"/>
        <v> arXiv 1510.02111 </v>
      </c>
      <c r="B565" s="12" t="str">
        <f t="shared" si="49"/>
        <v>I</v>
      </c>
      <c r="C565" s="46">
        <f t="shared" si="50"/>
        <v>55644.608469999999</v>
      </c>
      <c r="D565" s="9" t="str">
        <f t="shared" si="51"/>
        <v>vis</v>
      </c>
      <c r="E565" s="54">
        <f>VLOOKUP(C565,Active!C$21:E$968,3,FALSE)</f>
        <v>7998.9995061874406</v>
      </c>
      <c r="F565" s="12" t="s">
        <v>324</v>
      </c>
      <c r="G565" s="9" t="str">
        <f t="shared" si="52"/>
        <v>55644.60847</v>
      </c>
      <c r="H565" s="46">
        <f t="shared" si="53"/>
        <v>7999</v>
      </c>
      <c r="I565" s="55" t="s">
        <v>2075</v>
      </c>
      <c r="J565" s="56" t="s">
        <v>2076</v>
      </c>
      <c r="K565" s="55" t="s">
        <v>2077</v>
      </c>
      <c r="L565" s="55" t="s">
        <v>1387</v>
      </c>
      <c r="M565" s="56" t="s">
        <v>995</v>
      </c>
      <c r="N565" s="56" t="s">
        <v>440</v>
      </c>
      <c r="O565" s="57" t="s">
        <v>1188</v>
      </c>
      <c r="P565" s="57" t="s">
        <v>1189</v>
      </c>
    </row>
    <row r="566" spans="1:16" ht="26.25" thickBot="1" x14ac:dyDescent="0.25">
      <c r="A566" s="46" t="str">
        <f t="shared" si="48"/>
        <v> arXiv 1510.02111 </v>
      </c>
      <c r="B566" s="12" t="str">
        <f t="shared" si="49"/>
        <v>I</v>
      </c>
      <c r="C566" s="46">
        <f t="shared" si="50"/>
        <v>55646.786569999997</v>
      </c>
      <c r="D566" s="9" t="str">
        <f t="shared" si="51"/>
        <v>vis</v>
      </c>
      <c r="E566" s="54">
        <f>VLOOKUP(C566,Active!C$21:E$968,3,FALSE)</f>
        <v>7999.9994812121668</v>
      </c>
      <c r="F566" s="12" t="s">
        <v>324</v>
      </c>
      <c r="G566" s="9" t="str">
        <f t="shared" si="52"/>
        <v>55646.78657</v>
      </c>
      <c r="H566" s="46">
        <f t="shared" si="53"/>
        <v>8000</v>
      </c>
      <c r="I566" s="55" t="s">
        <v>2078</v>
      </c>
      <c r="J566" s="56" t="s">
        <v>2079</v>
      </c>
      <c r="K566" s="55" t="s">
        <v>2080</v>
      </c>
      <c r="L566" s="55" t="s">
        <v>1187</v>
      </c>
      <c r="M566" s="56" t="s">
        <v>995</v>
      </c>
      <c r="N566" s="56" t="s">
        <v>440</v>
      </c>
      <c r="O566" s="57" t="s">
        <v>1188</v>
      </c>
      <c r="P566" s="57" t="s">
        <v>1189</v>
      </c>
    </row>
    <row r="567" spans="1:16" ht="26.25" thickBot="1" x14ac:dyDescent="0.25">
      <c r="A567" s="46" t="str">
        <f t="shared" si="48"/>
        <v> arXiv 1510.02111 </v>
      </c>
      <c r="B567" s="12" t="str">
        <f t="shared" si="49"/>
        <v>I</v>
      </c>
      <c r="C567" s="46">
        <f t="shared" si="50"/>
        <v>55648.964749999999</v>
      </c>
      <c r="D567" s="9" t="str">
        <f t="shared" si="51"/>
        <v>vis</v>
      </c>
      <c r="E567" s="54">
        <f>VLOOKUP(C567,Active!C$21:E$968,3,FALSE)</f>
        <v>8000.9994929652376</v>
      </c>
      <c r="F567" s="12" t="s">
        <v>324</v>
      </c>
      <c r="G567" s="9" t="str">
        <f t="shared" si="52"/>
        <v>55648.96475</v>
      </c>
      <c r="H567" s="46">
        <f t="shared" si="53"/>
        <v>8001</v>
      </c>
      <c r="I567" s="55" t="s">
        <v>2081</v>
      </c>
      <c r="J567" s="56" t="s">
        <v>2082</v>
      </c>
      <c r="K567" s="55" t="s">
        <v>2083</v>
      </c>
      <c r="L567" s="55" t="s">
        <v>1245</v>
      </c>
      <c r="M567" s="56" t="s">
        <v>995</v>
      </c>
      <c r="N567" s="56" t="s">
        <v>440</v>
      </c>
      <c r="O567" s="57" t="s">
        <v>1188</v>
      </c>
      <c r="P567" s="57" t="s">
        <v>1189</v>
      </c>
    </row>
    <row r="568" spans="1:16" ht="26.25" thickBot="1" x14ac:dyDescent="0.25">
      <c r="A568" s="46" t="str">
        <f t="shared" si="48"/>
        <v> arXiv 1510.02111 </v>
      </c>
      <c r="B568" s="12" t="str">
        <f t="shared" si="49"/>
        <v>I</v>
      </c>
      <c r="C568" s="46">
        <f t="shared" si="50"/>
        <v>55651.142979999997</v>
      </c>
      <c r="D568" s="9" t="str">
        <f t="shared" si="51"/>
        <v>vis</v>
      </c>
      <c r="E568" s="54">
        <f>VLOOKUP(C568,Active!C$21:E$968,3,FALSE)</f>
        <v>8001.9995276735199</v>
      </c>
      <c r="F568" s="12" t="s">
        <v>324</v>
      </c>
      <c r="G568" s="9" t="str">
        <f t="shared" si="52"/>
        <v>55651.14298</v>
      </c>
      <c r="H568" s="46">
        <f t="shared" si="53"/>
        <v>8002</v>
      </c>
      <c r="I568" s="55" t="s">
        <v>2084</v>
      </c>
      <c r="J568" s="56" t="s">
        <v>2085</v>
      </c>
      <c r="K568" s="55" t="s">
        <v>2086</v>
      </c>
      <c r="L568" s="55" t="s">
        <v>1522</v>
      </c>
      <c r="M568" s="56" t="s">
        <v>995</v>
      </c>
      <c r="N568" s="56" t="s">
        <v>440</v>
      </c>
      <c r="O568" s="57" t="s">
        <v>1188</v>
      </c>
      <c r="P568" s="57" t="s">
        <v>1189</v>
      </c>
    </row>
    <row r="569" spans="1:16" ht="26.25" thickBot="1" x14ac:dyDescent="0.25">
      <c r="A569" s="46" t="str">
        <f t="shared" si="48"/>
        <v> arXiv 1510.02111 </v>
      </c>
      <c r="B569" s="12" t="str">
        <f t="shared" si="49"/>
        <v>I</v>
      </c>
      <c r="C569" s="46">
        <f t="shared" si="50"/>
        <v>55653.321049999999</v>
      </c>
      <c r="D569" s="9" t="str">
        <f t="shared" si="51"/>
        <v>vis</v>
      </c>
      <c r="E569" s="54">
        <f>VLOOKUP(C569,Active!C$21:E$968,3,FALSE)</f>
        <v>8002.9994889251202</v>
      </c>
      <c r="F569" s="12" t="s">
        <v>324</v>
      </c>
      <c r="G569" s="9" t="str">
        <f t="shared" si="52"/>
        <v>55653.32105</v>
      </c>
      <c r="H569" s="46">
        <f t="shared" si="53"/>
        <v>8003</v>
      </c>
      <c r="I569" s="55" t="s">
        <v>2087</v>
      </c>
      <c r="J569" s="56" t="s">
        <v>2088</v>
      </c>
      <c r="K569" s="55" t="s">
        <v>2089</v>
      </c>
      <c r="L569" s="55" t="s">
        <v>1265</v>
      </c>
      <c r="M569" s="56" t="s">
        <v>995</v>
      </c>
      <c r="N569" s="56" t="s">
        <v>440</v>
      </c>
      <c r="O569" s="57" t="s">
        <v>1188</v>
      </c>
      <c r="P569" s="57" t="s">
        <v>1189</v>
      </c>
    </row>
    <row r="570" spans="1:16" ht="26.25" thickBot="1" x14ac:dyDescent="0.25">
      <c r="A570" s="46" t="str">
        <f t="shared" si="48"/>
        <v> arXiv 1510.02111 </v>
      </c>
      <c r="B570" s="12" t="str">
        <f t="shared" si="49"/>
        <v>I</v>
      </c>
      <c r="C570" s="46">
        <f t="shared" si="50"/>
        <v>55655.49912</v>
      </c>
      <c r="D570" s="9" t="str">
        <f t="shared" si="51"/>
        <v>vis</v>
      </c>
      <c r="E570" s="54">
        <f>VLOOKUP(C570,Active!C$21:E$968,3,FALSE)</f>
        <v>8003.9994501767196</v>
      </c>
      <c r="F570" s="12" t="s">
        <v>324</v>
      </c>
      <c r="G570" s="9" t="str">
        <f t="shared" si="52"/>
        <v>55655.49912</v>
      </c>
      <c r="H570" s="46">
        <f t="shared" si="53"/>
        <v>8004</v>
      </c>
      <c r="I570" s="55" t="s">
        <v>2090</v>
      </c>
      <c r="J570" s="56" t="s">
        <v>2091</v>
      </c>
      <c r="K570" s="55" t="s">
        <v>2092</v>
      </c>
      <c r="L570" s="55" t="s">
        <v>1322</v>
      </c>
      <c r="M570" s="56" t="s">
        <v>995</v>
      </c>
      <c r="N570" s="56" t="s">
        <v>440</v>
      </c>
      <c r="O570" s="57" t="s">
        <v>1188</v>
      </c>
      <c r="P570" s="57" t="s">
        <v>1189</v>
      </c>
    </row>
    <row r="571" spans="1:16" ht="26.25" thickBot="1" x14ac:dyDescent="0.25">
      <c r="A571" s="46" t="str">
        <f t="shared" si="48"/>
        <v> arXiv 1510.02111 </v>
      </c>
      <c r="B571" s="12" t="str">
        <f t="shared" si="49"/>
        <v>I</v>
      </c>
      <c r="C571" s="46">
        <f t="shared" si="50"/>
        <v>55657.6774</v>
      </c>
      <c r="D571" s="9" t="str">
        <f t="shared" si="51"/>
        <v>vis</v>
      </c>
      <c r="E571" s="54">
        <f>VLOOKUP(C571,Active!C$21:E$968,3,FALSE)</f>
        <v>8004.9995078402171</v>
      </c>
      <c r="F571" s="12" t="s">
        <v>324</v>
      </c>
      <c r="G571" s="9" t="str">
        <f t="shared" si="52"/>
        <v>55657.67740</v>
      </c>
      <c r="H571" s="46">
        <f t="shared" si="53"/>
        <v>8005</v>
      </c>
      <c r="I571" s="55" t="s">
        <v>2093</v>
      </c>
      <c r="J571" s="56" t="s">
        <v>2094</v>
      </c>
      <c r="K571" s="55" t="s">
        <v>2095</v>
      </c>
      <c r="L571" s="55" t="s">
        <v>1542</v>
      </c>
      <c r="M571" s="56" t="s">
        <v>995</v>
      </c>
      <c r="N571" s="56" t="s">
        <v>440</v>
      </c>
      <c r="O571" s="57" t="s">
        <v>1188</v>
      </c>
      <c r="P571" s="57" t="s">
        <v>1189</v>
      </c>
    </row>
    <row r="572" spans="1:16" ht="26.25" thickBot="1" x14ac:dyDescent="0.25">
      <c r="A572" s="46" t="str">
        <f t="shared" si="48"/>
        <v> arXiv 1510.02111 </v>
      </c>
      <c r="B572" s="12" t="str">
        <f t="shared" si="49"/>
        <v>I</v>
      </c>
      <c r="C572" s="46">
        <f t="shared" si="50"/>
        <v>55659.855450000003</v>
      </c>
      <c r="D572" s="9" t="str">
        <f t="shared" si="51"/>
        <v>vis</v>
      </c>
      <c r="E572" s="54">
        <f>VLOOKUP(C572,Active!C$21:E$968,3,FALSE)</f>
        <v>8005.9994599097317</v>
      </c>
      <c r="F572" s="12" t="s">
        <v>324</v>
      </c>
      <c r="G572" s="9" t="str">
        <f t="shared" si="52"/>
        <v>55659.85545</v>
      </c>
      <c r="H572" s="46">
        <f t="shared" si="53"/>
        <v>8006</v>
      </c>
      <c r="I572" s="55" t="s">
        <v>2096</v>
      </c>
      <c r="J572" s="56" t="s">
        <v>2097</v>
      </c>
      <c r="K572" s="55" t="s">
        <v>2098</v>
      </c>
      <c r="L572" s="55" t="s">
        <v>1200</v>
      </c>
      <c r="M572" s="56" t="s">
        <v>995</v>
      </c>
      <c r="N572" s="56" t="s">
        <v>440</v>
      </c>
      <c r="O572" s="57" t="s">
        <v>1188</v>
      </c>
      <c r="P572" s="57" t="s">
        <v>1189</v>
      </c>
    </row>
    <row r="573" spans="1:16" ht="26.25" thickBot="1" x14ac:dyDescent="0.25">
      <c r="A573" s="46" t="str">
        <f t="shared" si="48"/>
        <v> arXiv 1510.02111 </v>
      </c>
      <c r="B573" s="12" t="str">
        <f t="shared" si="49"/>
        <v>I</v>
      </c>
      <c r="C573" s="46">
        <f t="shared" si="50"/>
        <v>55662.033759999998</v>
      </c>
      <c r="D573" s="9" t="str">
        <f t="shared" si="51"/>
        <v>vis</v>
      </c>
      <c r="E573" s="54">
        <f>VLOOKUP(C573,Active!C$21:E$968,3,FALSE)</f>
        <v>8006.9995313463551</v>
      </c>
      <c r="F573" s="12" t="s">
        <v>324</v>
      </c>
      <c r="G573" s="9" t="str">
        <f t="shared" si="52"/>
        <v>55662.03376</v>
      </c>
      <c r="H573" s="46">
        <f t="shared" si="53"/>
        <v>8007</v>
      </c>
      <c r="I573" s="55" t="s">
        <v>2099</v>
      </c>
      <c r="J573" s="56" t="s">
        <v>2100</v>
      </c>
      <c r="K573" s="55" t="s">
        <v>2101</v>
      </c>
      <c r="L573" s="55" t="s">
        <v>1500</v>
      </c>
      <c r="M573" s="56" t="s">
        <v>995</v>
      </c>
      <c r="N573" s="56" t="s">
        <v>440</v>
      </c>
      <c r="O573" s="57" t="s">
        <v>1188</v>
      </c>
      <c r="P573" s="57" t="s">
        <v>1189</v>
      </c>
    </row>
    <row r="574" spans="1:16" ht="26.25" thickBot="1" x14ac:dyDescent="0.25">
      <c r="A574" s="46" t="str">
        <f t="shared" si="48"/>
        <v> arXiv 1510.02111 </v>
      </c>
      <c r="B574" s="12" t="str">
        <f t="shared" si="49"/>
        <v>I</v>
      </c>
      <c r="C574" s="46">
        <f t="shared" si="50"/>
        <v>55664.211860000003</v>
      </c>
      <c r="D574" s="9" t="str">
        <f t="shared" si="51"/>
        <v>vis</v>
      </c>
      <c r="E574" s="54">
        <f>VLOOKUP(C574,Active!C$21:E$968,3,FALSE)</f>
        <v>8007.9995063710849</v>
      </c>
      <c r="F574" s="12" t="s">
        <v>324</v>
      </c>
      <c r="G574" s="9" t="str">
        <f t="shared" si="52"/>
        <v>55664.21186</v>
      </c>
      <c r="H574" s="46">
        <f t="shared" si="53"/>
        <v>8008</v>
      </c>
      <c r="I574" s="55" t="s">
        <v>2102</v>
      </c>
      <c r="J574" s="56" t="s">
        <v>2103</v>
      </c>
      <c r="K574" s="55" t="s">
        <v>2104</v>
      </c>
      <c r="L574" s="55" t="s">
        <v>1387</v>
      </c>
      <c r="M574" s="56" t="s">
        <v>995</v>
      </c>
      <c r="N574" s="56" t="s">
        <v>440</v>
      </c>
      <c r="O574" s="57" t="s">
        <v>1188</v>
      </c>
      <c r="P574" s="57" t="s">
        <v>1189</v>
      </c>
    </row>
    <row r="575" spans="1:16" ht="26.25" thickBot="1" x14ac:dyDescent="0.25">
      <c r="A575" s="46" t="str">
        <f t="shared" si="48"/>
        <v> arXiv 1510.02111 </v>
      </c>
      <c r="B575" s="12" t="str">
        <f t="shared" si="49"/>
        <v>I</v>
      </c>
      <c r="C575" s="46">
        <f t="shared" si="50"/>
        <v>55666.390070000001</v>
      </c>
      <c r="D575" s="9" t="str">
        <f t="shared" si="51"/>
        <v>vis</v>
      </c>
      <c r="E575" s="54">
        <f>VLOOKUP(C575,Active!C$21:E$968,3,FALSE)</f>
        <v>8008.9995318972815</v>
      </c>
      <c r="F575" s="12" t="s">
        <v>324</v>
      </c>
      <c r="G575" s="9" t="str">
        <f t="shared" si="52"/>
        <v>55666.39007</v>
      </c>
      <c r="H575" s="46">
        <f t="shared" si="53"/>
        <v>8009</v>
      </c>
      <c r="I575" s="55" t="s">
        <v>2105</v>
      </c>
      <c r="J575" s="56" t="s">
        <v>2106</v>
      </c>
      <c r="K575" s="55" t="s">
        <v>2107</v>
      </c>
      <c r="L575" s="55" t="s">
        <v>1500</v>
      </c>
      <c r="M575" s="56" t="s">
        <v>995</v>
      </c>
      <c r="N575" s="56" t="s">
        <v>440</v>
      </c>
      <c r="O575" s="57" t="s">
        <v>1188</v>
      </c>
      <c r="P575" s="57" t="s">
        <v>1189</v>
      </c>
    </row>
    <row r="576" spans="1:16" ht="26.25" thickBot="1" x14ac:dyDescent="0.25">
      <c r="A576" s="46" t="str">
        <f t="shared" si="48"/>
        <v> arXiv 1510.02111 </v>
      </c>
      <c r="B576" s="12" t="str">
        <f t="shared" si="49"/>
        <v>I</v>
      </c>
      <c r="C576" s="46">
        <f t="shared" si="50"/>
        <v>55668.56813</v>
      </c>
      <c r="D576" s="9" t="str">
        <f t="shared" si="51"/>
        <v>vis</v>
      </c>
      <c r="E576" s="54">
        <f>VLOOKUP(C576,Active!C$21:E$968,3,FALSE)</f>
        <v>8009.9994885578371</v>
      </c>
      <c r="F576" s="12" t="s">
        <v>324</v>
      </c>
      <c r="G576" s="9" t="str">
        <f t="shared" si="52"/>
        <v>55668.56813</v>
      </c>
      <c r="H576" s="46">
        <f t="shared" si="53"/>
        <v>8010</v>
      </c>
      <c r="I576" s="55" t="s">
        <v>2108</v>
      </c>
      <c r="J576" s="56" t="s">
        <v>2109</v>
      </c>
      <c r="K576" s="55" t="s">
        <v>2110</v>
      </c>
      <c r="L576" s="55" t="s">
        <v>1265</v>
      </c>
      <c r="M576" s="56" t="s">
        <v>995</v>
      </c>
      <c r="N576" s="56" t="s">
        <v>440</v>
      </c>
      <c r="O576" s="57" t="s">
        <v>1188</v>
      </c>
      <c r="P576" s="57" t="s">
        <v>1189</v>
      </c>
    </row>
    <row r="577" spans="1:16" ht="26.25" thickBot="1" x14ac:dyDescent="0.25">
      <c r="A577" s="46" t="str">
        <f t="shared" si="48"/>
        <v> arXiv 1510.02111 </v>
      </c>
      <c r="B577" s="12" t="str">
        <f t="shared" si="49"/>
        <v>I</v>
      </c>
      <c r="C577" s="46">
        <f t="shared" si="50"/>
        <v>55670.746310000002</v>
      </c>
      <c r="D577" s="9" t="str">
        <f t="shared" si="51"/>
        <v>vis</v>
      </c>
      <c r="E577" s="54">
        <f>VLOOKUP(C577,Active!C$21:E$968,3,FALSE)</f>
        <v>8010.9995003109079</v>
      </c>
      <c r="F577" s="12" t="s">
        <v>324</v>
      </c>
      <c r="G577" s="9" t="str">
        <f t="shared" si="52"/>
        <v>55670.74631</v>
      </c>
      <c r="H577" s="46">
        <f t="shared" si="53"/>
        <v>8011</v>
      </c>
      <c r="I577" s="55" t="s">
        <v>2111</v>
      </c>
      <c r="J577" s="56" t="s">
        <v>2112</v>
      </c>
      <c r="K577" s="55" t="s">
        <v>2113</v>
      </c>
      <c r="L577" s="55" t="s">
        <v>1249</v>
      </c>
      <c r="M577" s="56" t="s">
        <v>995</v>
      </c>
      <c r="N577" s="56" t="s">
        <v>440</v>
      </c>
      <c r="O577" s="57" t="s">
        <v>1188</v>
      </c>
      <c r="P577" s="57" t="s">
        <v>1189</v>
      </c>
    </row>
    <row r="578" spans="1:16" ht="26.25" thickBot="1" x14ac:dyDescent="0.25">
      <c r="A578" s="46" t="str">
        <f t="shared" si="48"/>
        <v> arXiv 1510.02111 </v>
      </c>
      <c r="B578" s="12" t="str">
        <f t="shared" si="49"/>
        <v>I</v>
      </c>
      <c r="C578" s="46">
        <f t="shared" si="50"/>
        <v>55672.924359999997</v>
      </c>
      <c r="D578" s="9" t="str">
        <f t="shared" si="51"/>
        <v>vis</v>
      </c>
      <c r="E578" s="54">
        <f>VLOOKUP(C578,Active!C$21:E$968,3,FALSE)</f>
        <v>8011.9994523804189</v>
      </c>
      <c r="F578" s="12" t="s">
        <v>324</v>
      </c>
      <c r="G578" s="9" t="str">
        <f t="shared" si="52"/>
        <v>55672.92436</v>
      </c>
      <c r="H578" s="46">
        <f t="shared" si="53"/>
        <v>8012</v>
      </c>
      <c r="I578" s="55" t="s">
        <v>2114</v>
      </c>
      <c r="J578" s="56" t="s">
        <v>2115</v>
      </c>
      <c r="K578" s="55" t="s">
        <v>2116</v>
      </c>
      <c r="L578" s="55" t="s">
        <v>1284</v>
      </c>
      <c r="M578" s="56" t="s">
        <v>995</v>
      </c>
      <c r="N578" s="56" t="s">
        <v>440</v>
      </c>
      <c r="O578" s="57" t="s">
        <v>1188</v>
      </c>
      <c r="P578" s="57" t="s">
        <v>1189</v>
      </c>
    </row>
    <row r="579" spans="1:16" ht="26.25" thickBot="1" x14ac:dyDescent="0.25">
      <c r="A579" s="46" t="str">
        <f t="shared" si="48"/>
        <v> arXiv 1510.02111 </v>
      </c>
      <c r="B579" s="12" t="str">
        <f t="shared" si="49"/>
        <v>I</v>
      </c>
      <c r="C579" s="46">
        <f t="shared" si="50"/>
        <v>55677.28069</v>
      </c>
      <c r="D579" s="9" t="str">
        <f t="shared" si="51"/>
        <v>vis</v>
      </c>
      <c r="E579" s="54">
        <f>VLOOKUP(C579,Active!C$21:E$968,3,FALSE)</f>
        <v>8013.999462113431</v>
      </c>
      <c r="F579" s="12" t="s">
        <v>324</v>
      </c>
      <c r="G579" s="9" t="str">
        <f t="shared" si="52"/>
        <v>55677.28069</v>
      </c>
      <c r="H579" s="46">
        <f t="shared" si="53"/>
        <v>8014</v>
      </c>
      <c r="I579" s="55" t="s">
        <v>2117</v>
      </c>
      <c r="J579" s="56" t="s">
        <v>2118</v>
      </c>
      <c r="K579" s="55" t="s">
        <v>2119</v>
      </c>
      <c r="L579" s="55" t="s">
        <v>1204</v>
      </c>
      <c r="M579" s="56" t="s">
        <v>995</v>
      </c>
      <c r="N579" s="56" t="s">
        <v>440</v>
      </c>
      <c r="O579" s="57" t="s">
        <v>1188</v>
      </c>
      <c r="P579" s="57" t="s">
        <v>1189</v>
      </c>
    </row>
    <row r="580" spans="1:16" ht="26.25" thickBot="1" x14ac:dyDescent="0.25">
      <c r="A580" s="46" t="str">
        <f t="shared" si="48"/>
        <v> arXiv 1510.02111 </v>
      </c>
      <c r="B580" s="12" t="str">
        <f t="shared" si="49"/>
        <v>I</v>
      </c>
      <c r="C580" s="46">
        <f t="shared" si="50"/>
        <v>55679.458890000002</v>
      </c>
      <c r="D580" s="9" t="str">
        <f t="shared" si="51"/>
        <v>vis</v>
      </c>
      <c r="E580" s="54">
        <f>VLOOKUP(C580,Active!C$21:E$968,3,FALSE)</f>
        <v>8014.9994830485866</v>
      </c>
      <c r="F580" s="12" t="s">
        <v>324</v>
      </c>
      <c r="G580" s="9" t="str">
        <f t="shared" si="52"/>
        <v>55679.45889</v>
      </c>
      <c r="H580" s="46">
        <f t="shared" si="53"/>
        <v>8015</v>
      </c>
      <c r="I580" s="55" t="s">
        <v>2120</v>
      </c>
      <c r="J580" s="56" t="s">
        <v>2121</v>
      </c>
      <c r="K580" s="55" t="s">
        <v>2122</v>
      </c>
      <c r="L580" s="55" t="s">
        <v>1187</v>
      </c>
      <c r="M580" s="56" t="s">
        <v>995</v>
      </c>
      <c r="N580" s="56" t="s">
        <v>440</v>
      </c>
      <c r="O580" s="57" t="s">
        <v>1188</v>
      </c>
      <c r="P580" s="57" t="s">
        <v>1189</v>
      </c>
    </row>
    <row r="581" spans="1:16" ht="26.25" thickBot="1" x14ac:dyDescent="0.25">
      <c r="A581" s="46" t="str">
        <f t="shared" si="48"/>
        <v> arXiv 1510.02111 </v>
      </c>
      <c r="B581" s="12" t="str">
        <f t="shared" si="49"/>
        <v>I</v>
      </c>
      <c r="C581" s="46">
        <f t="shared" si="50"/>
        <v>55681.637000000002</v>
      </c>
      <c r="D581" s="9" t="str">
        <f t="shared" si="51"/>
        <v>vis</v>
      </c>
      <c r="E581" s="54">
        <f>VLOOKUP(C581,Active!C$21:E$968,3,FALSE)</f>
        <v>8015.9994626643575</v>
      </c>
      <c r="F581" s="12" t="s">
        <v>324</v>
      </c>
      <c r="G581" s="9" t="str">
        <f t="shared" si="52"/>
        <v>55681.63700</v>
      </c>
      <c r="H581" s="46">
        <f t="shared" si="53"/>
        <v>8016</v>
      </c>
      <c r="I581" s="55" t="s">
        <v>2123</v>
      </c>
      <c r="J581" s="56" t="s">
        <v>2124</v>
      </c>
      <c r="K581" s="55" t="s">
        <v>2125</v>
      </c>
      <c r="L581" s="55" t="s">
        <v>1204</v>
      </c>
      <c r="M581" s="56" t="s">
        <v>995</v>
      </c>
      <c r="N581" s="56" t="s">
        <v>440</v>
      </c>
      <c r="O581" s="57" t="s">
        <v>1188</v>
      </c>
      <c r="P581" s="57" t="s">
        <v>1189</v>
      </c>
    </row>
    <row r="582" spans="1:16" ht="26.25" thickBot="1" x14ac:dyDescent="0.25">
      <c r="A582" s="46" t="str">
        <f t="shared" si="48"/>
        <v> arXiv 1510.02111 </v>
      </c>
      <c r="B582" s="12" t="str">
        <f t="shared" si="49"/>
        <v>I</v>
      </c>
      <c r="C582" s="46">
        <f t="shared" si="50"/>
        <v>55683.815150000002</v>
      </c>
      <c r="D582" s="9" t="str">
        <f t="shared" si="51"/>
        <v>vis</v>
      </c>
      <c r="E582" s="54">
        <f>VLOOKUP(C582,Active!C$21:E$968,3,FALSE)</f>
        <v>8016.9994606442979</v>
      </c>
      <c r="F582" s="12" t="s">
        <v>324</v>
      </c>
      <c r="G582" s="9" t="str">
        <f t="shared" si="52"/>
        <v>55683.81515</v>
      </c>
      <c r="H582" s="46">
        <f t="shared" si="53"/>
        <v>8017</v>
      </c>
      <c r="I582" s="55" t="s">
        <v>2126</v>
      </c>
      <c r="J582" s="56" t="s">
        <v>2127</v>
      </c>
      <c r="K582" s="55" t="s">
        <v>2128</v>
      </c>
      <c r="L582" s="55" t="s">
        <v>1204</v>
      </c>
      <c r="M582" s="56" t="s">
        <v>995</v>
      </c>
      <c r="N582" s="56" t="s">
        <v>440</v>
      </c>
      <c r="O582" s="57" t="s">
        <v>1188</v>
      </c>
      <c r="P582" s="57" t="s">
        <v>1189</v>
      </c>
    </row>
    <row r="583" spans="1:16" ht="26.25" thickBot="1" x14ac:dyDescent="0.25">
      <c r="A583" s="46" t="str">
        <f t="shared" si="48"/>
        <v> arXiv 1510.02111 </v>
      </c>
      <c r="B583" s="12" t="str">
        <f t="shared" si="49"/>
        <v>I</v>
      </c>
      <c r="C583" s="46">
        <f t="shared" si="50"/>
        <v>55685.993289999999</v>
      </c>
      <c r="D583" s="9" t="str">
        <f t="shared" si="51"/>
        <v>vis</v>
      </c>
      <c r="E583" s="54">
        <f>VLOOKUP(C583,Active!C$21:E$968,3,FALSE)</f>
        <v>8017.9994540331945</v>
      </c>
      <c r="F583" s="12" t="s">
        <v>324</v>
      </c>
      <c r="G583" s="9" t="str">
        <f t="shared" si="52"/>
        <v>55685.99329</v>
      </c>
      <c r="H583" s="46">
        <f t="shared" si="53"/>
        <v>8018</v>
      </c>
      <c r="I583" s="55" t="s">
        <v>2129</v>
      </c>
      <c r="J583" s="56" t="s">
        <v>2130</v>
      </c>
      <c r="K583" s="55" t="s">
        <v>2131</v>
      </c>
      <c r="L583" s="55" t="s">
        <v>1284</v>
      </c>
      <c r="M583" s="56" t="s">
        <v>995</v>
      </c>
      <c r="N583" s="56" t="s">
        <v>440</v>
      </c>
      <c r="O583" s="57" t="s">
        <v>1188</v>
      </c>
      <c r="P583" s="57" t="s">
        <v>1189</v>
      </c>
    </row>
    <row r="584" spans="1:16" ht="26.25" thickBot="1" x14ac:dyDescent="0.25">
      <c r="A584" s="46" t="str">
        <f t="shared" si="48"/>
        <v> arXiv 1510.02111 </v>
      </c>
      <c r="B584" s="12" t="str">
        <f t="shared" si="49"/>
        <v>I</v>
      </c>
      <c r="C584" s="46">
        <f t="shared" si="50"/>
        <v>55688.171450000002</v>
      </c>
      <c r="D584" s="9" t="str">
        <f t="shared" si="51"/>
        <v>vis</v>
      </c>
      <c r="E584" s="54">
        <f>VLOOKUP(C584,Active!C$21:E$968,3,FALSE)</f>
        <v>8018.9994566041805</v>
      </c>
      <c r="F584" s="12" t="s">
        <v>324</v>
      </c>
      <c r="G584" s="9" t="str">
        <f t="shared" si="52"/>
        <v>55688.17145</v>
      </c>
      <c r="H584" s="46">
        <f t="shared" si="53"/>
        <v>8019</v>
      </c>
      <c r="I584" s="55" t="s">
        <v>2132</v>
      </c>
      <c r="J584" s="56" t="s">
        <v>2133</v>
      </c>
      <c r="K584" s="55" t="s">
        <v>2134</v>
      </c>
      <c r="L584" s="55" t="s">
        <v>1200</v>
      </c>
      <c r="M584" s="56" t="s">
        <v>995</v>
      </c>
      <c r="N584" s="56" t="s">
        <v>440</v>
      </c>
      <c r="O584" s="57" t="s">
        <v>1188</v>
      </c>
      <c r="P584" s="57" t="s">
        <v>1189</v>
      </c>
    </row>
    <row r="585" spans="1:16" ht="26.25" thickBot="1" x14ac:dyDescent="0.25">
      <c r="A585" s="46" t="str">
        <f t="shared" si="48"/>
        <v> arXiv 1510.02111 </v>
      </c>
      <c r="B585" s="12" t="str">
        <f t="shared" si="49"/>
        <v>I</v>
      </c>
      <c r="C585" s="46">
        <f t="shared" si="50"/>
        <v>55690.349580000002</v>
      </c>
      <c r="D585" s="9" t="str">
        <f t="shared" si="51"/>
        <v>vis</v>
      </c>
      <c r="E585" s="54">
        <f>VLOOKUP(C585,Active!C$21:E$968,3,FALSE)</f>
        <v>8019.9994454020361</v>
      </c>
      <c r="F585" s="12" t="s">
        <v>324</v>
      </c>
      <c r="G585" s="9" t="str">
        <f t="shared" si="52"/>
        <v>55690.34958</v>
      </c>
      <c r="H585" s="46">
        <f t="shared" si="53"/>
        <v>8020</v>
      </c>
      <c r="I585" s="55" t="s">
        <v>2135</v>
      </c>
      <c r="J585" s="56" t="s">
        <v>2136</v>
      </c>
      <c r="K585" s="55" t="s">
        <v>2137</v>
      </c>
      <c r="L585" s="55" t="s">
        <v>1298</v>
      </c>
      <c r="M585" s="56" t="s">
        <v>995</v>
      </c>
      <c r="N585" s="56" t="s">
        <v>440</v>
      </c>
      <c r="O585" s="57" t="s">
        <v>1188</v>
      </c>
      <c r="P585" s="57" t="s">
        <v>1189</v>
      </c>
    </row>
    <row r="586" spans="1:16" ht="26.25" thickBot="1" x14ac:dyDescent="0.25">
      <c r="A586" s="46" t="str">
        <f t="shared" si="48"/>
        <v> arXiv 1510.02111 </v>
      </c>
      <c r="B586" s="12" t="str">
        <f t="shared" si="49"/>
        <v>I</v>
      </c>
      <c r="C586" s="46">
        <f t="shared" si="50"/>
        <v>55692.52779</v>
      </c>
      <c r="D586" s="9" t="str">
        <f t="shared" si="51"/>
        <v>vis</v>
      </c>
      <c r="E586" s="54">
        <f>VLOOKUP(C586,Active!C$21:E$968,3,FALSE)</f>
        <v>8020.9994709282328</v>
      </c>
      <c r="F586" s="12" t="s">
        <v>324</v>
      </c>
      <c r="G586" s="9" t="str">
        <f t="shared" si="52"/>
        <v>55692.52779</v>
      </c>
      <c r="H586" s="46">
        <f t="shared" si="53"/>
        <v>8021</v>
      </c>
      <c r="I586" s="55" t="s">
        <v>2138</v>
      </c>
      <c r="J586" s="56" t="s">
        <v>2139</v>
      </c>
      <c r="K586" s="55" t="s">
        <v>2140</v>
      </c>
      <c r="L586" s="55" t="s">
        <v>1208</v>
      </c>
      <c r="M586" s="56" t="s">
        <v>995</v>
      </c>
      <c r="N586" s="56" t="s">
        <v>440</v>
      </c>
      <c r="O586" s="57" t="s">
        <v>1188</v>
      </c>
      <c r="P586" s="57" t="s">
        <v>1189</v>
      </c>
    </row>
    <row r="587" spans="1:16" ht="26.25" thickBot="1" x14ac:dyDescent="0.25">
      <c r="A587" s="46" t="str">
        <f t="shared" ref="A587:A650" si="54">P587</f>
        <v> arXiv 1510.02111 </v>
      </c>
      <c r="B587" s="12" t="str">
        <f t="shared" ref="B587:B650" si="55">IF(H587=INT(H587),"I","II")</f>
        <v>I</v>
      </c>
      <c r="C587" s="46">
        <f t="shared" ref="C587:C650" si="56">1*G587</f>
        <v>55694.70594</v>
      </c>
      <c r="D587" s="9" t="str">
        <f t="shared" ref="D587:D650" si="57">VLOOKUP(F587,I$1:J$5,2,FALSE)</f>
        <v>vis</v>
      </c>
      <c r="E587" s="54">
        <f>VLOOKUP(C587,Active!C$21:E$968,3,FALSE)</f>
        <v>8021.9994689081741</v>
      </c>
      <c r="F587" s="12" t="s">
        <v>324</v>
      </c>
      <c r="G587" s="9" t="str">
        <f t="shared" ref="G587:G650" si="58">MID(I587,3,LEN(I587)-3)</f>
        <v>55694.70594</v>
      </c>
      <c r="H587" s="46">
        <f t="shared" ref="H587:H650" si="59">1*K587</f>
        <v>8022</v>
      </c>
      <c r="I587" s="55" t="s">
        <v>2141</v>
      </c>
      <c r="J587" s="56" t="s">
        <v>2142</v>
      </c>
      <c r="K587" s="55" t="s">
        <v>2143</v>
      </c>
      <c r="L587" s="55" t="s">
        <v>1212</v>
      </c>
      <c r="M587" s="56" t="s">
        <v>995</v>
      </c>
      <c r="N587" s="56" t="s">
        <v>440</v>
      </c>
      <c r="O587" s="57" t="s">
        <v>1188</v>
      </c>
      <c r="P587" s="57" t="s">
        <v>1189</v>
      </c>
    </row>
    <row r="588" spans="1:16" ht="26.25" thickBot="1" x14ac:dyDescent="0.25">
      <c r="A588" s="46" t="str">
        <f t="shared" si="54"/>
        <v> arXiv 1510.02111 </v>
      </c>
      <c r="B588" s="12" t="str">
        <f t="shared" si="55"/>
        <v>I</v>
      </c>
      <c r="C588" s="46">
        <f t="shared" si="56"/>
        <v>55696.884109999999</v>
      </c>
      <c r="D588" s="9" t="str">
        <f t="shared" si="57"/>
        <v>vis</v>
      </c>
      <c r="E588" s="54">
        <f>VLOOKUP(C588,Active!C$21:E$968,3,FALSE)</f>
        <v>8022.9994760702002</v>
      </c>
      <c r="F588" s="12" t="s">
        <v>324</v>
      </c>
      <c r="G588" s="9" t="str">
        <f t="shared" si="58"/>
        <v>55696.88411</v>
      </c>
      <c r="H588" s="46">
        <f t="shared" si="59"/>
        <v>8023</v>
      </c>
      <c r="I588" s="55" t="s">
        <v>2144</v>
      </c>
      <c r="J588" s="56" t="s">
        <v>2145</v>
      </c>
      <c r="K588" s="55" t="s">
        <v>2146</v>
      </c>
      <c r="L588" s="55" t="s">
        <v>1196</v>
      </c>
      <c r="M588" s="56" t="s">
        <v>995</v>
      </c>
      <c r="N588" s="56" t="s">
        <v>440</v>
      </c>
      <c r="O588" s="57" t="s">
        <v>1188</v>
      </c>
      <c r="P588" s="57" t="s">
        <v>1189</v>
      </c>
    </row>
    <row r="589" spans="1:16" ht="26.25" thickBot="1" x14ac:dyDescent="0.25">
      <c r="A589" s="46" t="str">
        <f t="shared" si="54"/>
        <v> arXiv 1510.02111 </v>
      </c>
      <c r="B589" s="12" t="str">
        <f t="shared" si="55"/>
        <v>I</v>
      </c>
      <c r="C589" s="46">
        <f t="shared" si="56"/>
        <v>55699.062250000003</v>
      </c>
      <c r="D589" s="9" t="str">
        <f t="shared" si="57"/>
        <v>vis</v>
      </c>
      <c r="E589" s="54">
        <f>VLOOKUP(C589,Active!C$21:E$968,3,FALSE)</f>
        <v>8023.9994694591005</v>
      </c>
      <c r="F589" s="12" t="s">
        <v>324</v>
      </c>
      <c r="G589" s="9" t="str">
        <f t="shared" si="58"/>
        <v>55699.06225</v>
      </c>
      <c r="H589" s="46">
        <f t="shared" si="59"/>
        <v>8024</v>
      </c>
      <c r="I589" s="55" t="s">
        <v>2147</v>
      </c>
      <c r="J589" s="56" t="s">
        <v>2148</v>
      </c>
      <c r="K589" s="55" t="s">
        <v>2149</v>
      </c>
      <c r="L589" s="55" t="s">
        <v>1212</v>
      </c>
      <c r="M589" s="56" t="s">
        <v>995</v>
      </c>
      <c r="N589" s="56" t="s">
        <v>440</v>
      </c>
      <c r="O589" s="57" t="s">
        <v>1188</v>
      </c>
      <c r="P589" s="57" t="s">
        <v>1189</v>
      </c>
    </row>
    <row r="590" spans="1:16" ht="26.25" thickBot="1" x14ac:dyDescent="0.25">
      <c r="A590" s="46" t="str">
        <f t="shared" si="54"/>
        <v> arXiv 1510.02111 </v>
      </c>
      <c r="B590" s="12" t="str">
        <f t="shared" si="55"/>
        <v>I</v>
      </c>
      <c r="C590" s="46">
        <f t="shared" si="56"/>
        <v>55701.240440000001</v>
      </c>
      <c r="D590" s="9" t="str">
        <f t="shared" si="57"/>
        <v>vis</v>
      </c>
      <c r="E590" s="54">
        <f>VLOOKUP(C590,Active!C$21:E$968,3,FALSE)</f>
        <v>8024.9994858032123</v>
      </c>
      <c r="F590" s="12" t="s">
        <v>324</v>
      </c>
      <c r="G590" s="9" t="str">
        <f t="shared" si="58"/>
        <v>55701.24044</v>
      </c>
      <c r="H590" s="46">
        <f t="shared" si="59"/>
        <v>8025</v>
      </c>
      <c r="I590" s="55" t="s">
        <v>2150</v>
      </c>
      <c r="J590" s="56" t="s">
        <v>2151</v>
      </c>
      <c r="K590" s="55" t="s">
        <v>2152</v>
      </c>
      <c r="L590" s="55" t="s">
        <v>1234</v>
      </c>
      <c r="M590" s="56" t="s">
        <v>995</v>
      </c>
      <c r="N590" s="56" t="s">
        <v>440</v>
      </c>
      <c r="O590" s="57" t="s">
        <v>1188</v>
      </c>
      <c r="P590" s="57" t="s">
        <v>1189</v>
      </c>
    </row>
    <row r="591" spans="1:16" ht="26.25" thickBot="1" x14ac:dyDescent="0.25">
      <c r="A591" s="46" t="str">
        <f t="shared" si="54"/>
        <v> arXiv 1510.02111 </v>
      </c>
      <c r="B591" s="12" t="str">
        <f t="shared" si="55"/>
        <v>I</v>
      </c>
      <c r="C591" s="46">
        <f t="shared" si="56"/>
        <v>55703.418530000003</v>
      </c>
      <c r="D591" s="9" t="str">
        <f t="shared" si="57"/>
        <v>vis</v>
      </c>
      <c r="E591" s="54">
        <f>VLOOKUP(C591,Active!C$21:E$968,3,FALSE)</f>
        <v>8025.9994562368975</v>
      </c>
      <c r="F591" s="12" t="s">
        <v>324</v>
      </c>
      <c r="G591" s="9" t="str">
        <f t="shared" si="58"/>
        <v>55703.41853</v>
      </c>
      <c r="H591" s="46">
        <f t="shared" si="59"/>
        <v>8026</v>
      </c>
      <c r="I591" s="55" t="s">
        <v>2153</v>
      </c>
      <c r="J591" s="56" t="s">
        <v>2154</v>
      </c>
      <c r="K591" s="55" t="s">
        <v>2155</v>
      </c>
      <c r="L591" s="55" t="s">
        <v>1200</v>
      </c>
      <c r="M591" s="56" t="s">
        <v>995</v>
      </c>
      <c r="N591" s="56" t="s">
        <v>440</v>
      </c>
      <c r="O591" s="57" t="s">
        <v>1188</v>
      </c>
      <c r="P591" s="57" t="s">
        <v>1189</v>
      </c>
    </row>
    <row r="592" spans="1:16" ht="26.25" thickBot="1" x14ac:dyDescent="0.25">
      <c r="A592" s="46" t="str">
        <f t="shared" si="54"/>
        <v> arXiv 1510.02111 </v>
      </c>
      <c r="B592" s="12" t="str">
        <f t="shared" si="55"/>
        <v>I</v>
      </c>
      <c r="C592" s="46">
        <f t="shared" si="56"/>
        <v>55705.596669999999</v>
      </c>
      <c r="D592" s="9" t="str">
        <f t="shared" si="57"/>
        <v>vis</v>
      </c>
      <c r="E592" s="54">
        <f>VLOOKUP(C592,Active!C$21:E$968,3,FALSE)</f>
        <v>8026.9994496257941</v>
      </c>
      <c r="F592" s="12" t="s">
        <v>324</v>
      </c>
      <c r="G592" s="9" t="str">
        <f t="shared" si="58"/>
        <v>55705.59667</v>
      </c>
      <c r="H592" s="46">
        <f t="shared" si="59"/>
        <v>8027</v>
      </c>
      <c r="I592" s="55" t="s">
        <v>2156</v>
      </c>
      <c r="J592" s="56" t="s">
        <v>2157</v>
      </c>
      <c r="K592" s="55" t="s">
        <v>2158</v>
      </c>
      <c r="L592" s="55" t="s">
        <v>1322</v>
      </c>
      <c r="M592" s="56" t="s">
        <v>995</v>
      </c>
      <c r="N592" s="56" t="s">
        <v>440</v>
      </c>
      <c r="O592" s="57" t="s">
        <v>1188</v>
      </c>
      <c r="P592" s="57" t="s">
        <v>1189</v>
      </c>
    </row>
    <row r="593" spans="1:16" ht="26.25" thickBot="1" x14ac:dyDescent="0.25">
      <c r="A593" s="46" t="str">
        <f t="shared" si="54"/>
        <v> arXiv 1510.02111 </v>
      </c>
      <c r="B593" s="12" t="str">
        <f t="shared" si="55"/>
        <v>I</v>
      </c>
      <c r="C593" s="46">
        <f t="shared" si="56"/>
        <v>55707.774669999999</v>
      </c>
      <c r="D593" s="9" t="str">
        <f t="shared" si="57"/>
        <v>vis</v>
      </c>
      <c r="E593" s="54">
        <f>VLOOKUP(C593,Active!C$21:E$968,3,FALSE)</f>
        <v>8027.9993787400936</v>
      </c>
      <c r="F593" s="12" t="s">
        <v>324</v>
      </c>
      <c r="G593" s="9" t="str">
        <f t="shared" si="58"/>
        <v>55707.77467</v>
      </c>
      <c r="H593" s="46">
        <f t="shared" si="59"/>
        <v>8028</v>
      </c>
      <c r="I593" s="55" t="s">
        <v>2159</v>
      </c>
      <c r="J593" s="56" t="s">
        <v>2160</v>
      </c>
      <c r="K593" s="55" t="s">
        <v>2161</v>
      </c>
      <c r="L593" s="55" t="s">
        <v>2162</v>
      </c>
      <c r="M593" s="56" t="s">
        <v>995</v>
      </c>
      <c r="N593" s="56" t="s">
        <v>440</v>
      </c>
      <c r="O593" s="57" t="s">
        <v>1188</v>
      </c>
      <c r="P593" s="57" t="s">
        <v>1189</v>
      </c>
    </row>
    <row r="594" spans="1:16" ht="26.25" thickBot="1" x14ac:dyDescent="0.25">
      <c r="A594" s="46" t="str">
        <f t="shared" si="54"/>
        <v> arXiv 1510.02111 </v>
      </c>
      <c r="B594" s="12" t="str">
        <f t="shared" si="55"/>
        <v>I</v>
      </c>
      <c r="C594" s="46">
        <f t="shared" si="56"/>
        <v>55709.952980000002</v>
      </c>
      <c r="D594" s="9" t="str">
        <f t="shared" si="57"/>
        <v>vis</v>
      </c>
      <c r="E594" s="54">
        <f>VLOOKUP(C594,Active!C$21:E$968,3,FALSE)</f>
        <v>8028.9994501767205</v>
      </c>
      <c r="F594" s="12" t="s">
        <v>324</v>
      </c>
      <c r="G594" s="9" t="str">
        <f t="shared" si="58"/>
        <v>55709.95298</v>
      </c>
      <c r="H594" s="46">
        <f t="shared" si="59"/>
        <v>8029</v>
      </c>
      <c r="I594" s="55" t="s">
        <v>2163</v>
      </c>
      <c r="J594" s="56" t="s">
        <v>2164</v>
      </c>
      <c r="K594" s="55" t="s">
        <v>2165</v>
      </c>
      <c r="L594" s="55" t="s">
        <v>1322</v>
      </c>
      <c r="M594" s="56" t="s">
        <v>995</v>
      </c>
      <c r="N594" s="56" t="s">
        <v>440</v>
      </c>
      <c r="O594" s="57" t="s">
        <v>1188</v>
      </c>
      <c r="P594" s="57" t="s">
        <v>1189</v>
      </c>
    </row>
    <row r="595" spans="1:16" ht="26.25" thickBot="1" x14ac:dyDescent="0.25">
      <c r="A595" s="46" t="str">
        <f t="shared" si="54"/>
        <v> arXiv 1510.02111 </v>
      </c>
      <c r="B595" s="12" t="str">
        <f t="shared" si="55"/>
        <v>I</v>
      </c>
      <c r="C595" s="46">
        <f t="shared" si="56"/>
        <v>55712.131170000001</v>
      </c>
      <c r="D595" s="9" t="str">
        <f t="shared" si="57"/>
        <v>vis</v>
      </c>
      <c r="E595" s="54">
        <f>VLOOKUP(C595,Active!C$21:E$968,3,FALSE)</f>
        <v>8029.9994665208324</v>
      </c>
      <c r="F595" s="12" t="s">
        <v>324</v>
      </c>
      <c r="G595" s="9" t="str">
        <f t="shared" si="58"/>
        <v>55712.13117</v>
      </c>
      <c r="H595" s="46">
        <f t="shared" si="59"/>
        <v>8030</v>
      </c>
      <c r="I595" s="55" t="s">
        <v>2166</v>
      </c>
      <c r="J595" s="56" t="s">
        <v>2167</v>
      </c>
      <c r="K595" s="55" t="s">
        <v>2168</v>
      </c>
      <c r="L595" s="55" t="s">
        <v>1212</v>
      </c>
      <c r="M595" s="56" t="s">
        <v>995</v>
      </c>
      <c r="N595" s="56" t="s">
        <v>440</v>
      </c>
      <c r="O595" s="57" t="s">
        <v>1188</v>
      </c>
      <c r="P595" s="57" t="s">
        <v>1189</v>
      </c>
    </row>
    <row r="596" spans="1:16" ht="26.25" thickBot="1" x14ac:dyDescent="0.25">
      <c r="A596" s="46" t="str">
        <f t="shared" si="54"/>
        <v> arXiv 1510.02111 </v>
      </c>
      <c r="B596" s="12" t="str">
        <f t="shared" si="55"/>
        <v>I</v>
      </c>
      <c r="C596" s="46">
        <f t="shared" si="56"/>
        <v>55714.30934</v>
      </c>
      <c r="D596" s="9" t="str">
        <f t="shared" si="57"/>
        <v>vis</v>
      </c>
      <c r="E596" s="54">
        <f>VLOOKUP(C596,Active!C$21:E$968,3,FALSE)</f>
        <v>8030.9994736828585</v>
      </c>
      <c r="F596" s="12" t="s">
        <v>324</v>
      </c>
      <c r="G596" s="9" t="str">
        <f t="shared" si="58"/>
        <v>55714.30934</v>
      </c>
      <c r="H596" s="46">
        <f t="shared" si="59"/>
        <v>8031</v>
      </c>
      <c r="I596" s="55" t="s">
        <v>2169</v>
      </c>
      <c r="J596" s="56" t="s">
        <v>2170</v>
      </c>
      <c r="K596" s="55" t="s">
        <v>2171</v>
      </c>
      <c r="L596" s="55" t="s">
        <v>1208</v>
      </c>
      <c r="M596" s="56" t="s">
        <v>995</v>
      </c>
      <c r="N596" s="56" t="s">
        <v>440</v>
      </c>
      <c r="O596" s="57" t="s">
        <v>1188</v>
      </c>
      <c r="P596" s="57" t="s">
        <v>1189</v>
      </c>
    </row>
    <row r="597" spans="1:16" ht="26.25" thickBot="1" x14ac:dyDescent="0.25">
      <c r="A597" s="46" t="str">
        <f t="shared" si="54"/>
        <v> arXiv 1510.02111 </v>
      </c>
      <c r="B597" s="12" t="str">
        <f t="shared" si="55"/>
        <v>I</v>
      </c>
      <c r="C597" s="46">
        <f t="shared" si="56"/>
        <v>55716.48749</v>
      </c>
      <c r="D597" s="9" t="str">
        <f t="shared" si="57"/>
        <v>vis</v>
      </c>
      <c r="E597" s="54">
        <f>VLOOKUP(C597,Active!C$21:E$968,3,FALSE)</f>
        <v>8031.9994716627998</v>
      </c>
      <c r="F597" s="12" t="s">
        <v>324</v>
      </c>
      <c r="G597" s="9" t="str">
        <f t="shared" si="58"/>
        <v>55716.48749</v>
      </c>
      <c r="H597" s="46">
        <f t="shared" si="59"/>
        <v>8032</v>
      </c>
      <c r="I597" s="55" t="s">
        <v>2172</v>
      </c>
      <c r="J597" s="56" t="s">
        <v>2173</v>
      </c>
      <c r="K597" s="55" t="s">
        <v>2174</v>
      </c>
      <c r="L597" s="55" t="s">
        <v>1208</v>
      </c>
      <c r="M597" s="56" t="s">
        <v>995</v>
      </c>
      <c r="N597" s="56" t="s">
        <v>440</v>
      </c>
      <c r="O597" s="57" t="s">
        <v>1188</v>
      </c>
      <c r="P597" s="57" t="s">
        <v>1189</v>
      </c>
    </row>
    <row r="598" spans="1:16" ht="26.25" thickBot="1" x14ac:dyDescent="0.25">
      <c r="A598" s="46" t="str">
        <f t="shared" si="54"/>
        <v> arXiv 1510.02111 </v>
      </c>
      <c r="B598" s="12" t="str">
        <f t="shared" si="55"/>
        <v>I</v>
      </c>
      <c r="C598" s="46">
        <f t="shared" si="56"/>
        <v>55718.665639999999</v>
      </c>
      <c r="D598" s="9" t="str">
        <f t="shared" si="57"/>
        <v>vis</v>
      </c>
      <c r="E598" s="54">
        <f>VLOOKUP(C598,Active!C$21:E$968,3,FALSE)</f>
        <v>8032.9994696427402</v>
      </c>
      <c r="F598" s="12" t="s">
        <v>324</v>
      </c>
      <c r="G598" s="9" t="str">
        <f t="shared" si="58"/>
        <v>55718.66564</v>
      </c>
      <c r="H598" s="46">
        <f t="shared" si="59"/>
        <v>8033</v>
      </c>
      <c r="I598" s="55" t="s">
        <v>2179</v>
      </c>
      <c r="J598" s="56" t="s">
        <v>2180</v>
      </c>
      <c r="K598" s="55" t="s">
        <v>2177</v>
      </c>
      <c r="L598" s="55" t="s">
        <v>1212</v>
      </c>
      <c r="M598" s="56" t="s">
        <v>995</v>
      </c>
      <c r="N598" s="56" t="s">
        <v>440</v>
      </c>
      <c r="O598" s="57" t="s">
        <v>1188</v>
      </c>
      <c r="P598" s="57" t="s">
        <v>1189</v>
      </c>
    </row>
    <row r="599" spans="1:16" ht="26.25" thickBot="1" x14ac:dyDescent="0.25">
      <c r="A599" s="46" t="str">
        <f t="shared" si="54"/>
        <v> arXiv 1510.02111 </v>
      </c>
      <c r="B599" s="12" t="str">
        <f t="shared" si="55"/>
        <v>I</v>
      </c>
      <c r="C599" s="46">
        <f t="shared" si="56"/>
        <v>55720.843730000001</v>
      </c>
      <c r="D599" s="9" t="str">
        <f t="shared" si="57"/>
        <v>vis</v>
      </c>
      <c r="E599" s="54">
        <f>VLOOKUP(C599,Active!C$21:E$968,3,FALSE)</f>
        <v>8033.9994400764253</v>
      </c>
      <c r="F599" s="12" t="s">
        <v>324</v>
      </c>
      <c r="G599" s="9" t="str">
        <f t="shared" si="58"/>
        <v>55720.84373</v>
      </c>
      <c r="H599" s="46">
        <f t="shared" si="59"/>
        <v>8034</v>
      </c>
      <c r="I599" s="55" t="s">
        <v>2181</v>
      </c>
      <c r="J599" s="56" t="s">
        <v>2182</v>
      </c>
      <c r="K599" s="55" t="s">
        <v>2183</v>
      </c>
      <c r="L599" s="55" t="s">
        <v>1288</v>
      </c>
      <c r="M599" s="56" t="s">
        <v>995</v>
      </c>
      <c r="N599" s="56" t="s">
        <v>440</v>
      </c>
      <c r="O599" s="57" t="s">
        <v>1188</v>
      </c>
      <c r="P599" s="57" t="s">
        <v>1189</v>
      </c>
    </row>
    <row r="600" spans="1:16" ht="26.25" thickBot="1" x14ac:dyDescent="0.25">
      <c r="A600" s="46" t="str">
        <f t="shared" si="54"/>
        <v> arXiv 1510.02111 </v>
      </c>
      <c r="B600" s="12" t="str">
        <f t="shared" si="55"/>
        <v>I</v>
      </c>
      <c r="C600" s="46">
        <f t="shared" si="56"/>
        <v>55723.021890000004</v>
      </c>
      <c r="D600" s="9" t="str">
        <f t="shared" si="57"/>
        <v>vis</v>
      </c>
      <c r="E600" s="54">
        <f>VLOOKUP(C600,Active!C$21:E$968,3,FALSE)</f>
        <v>8034.9994426474113</v>
      </c>
      <c r="F600" s="12" t="s">
        <v>324</v>
      </c>
      <c r="G600" s="9" t="str">
        <f t="shared" si="58"/>
        <v>55723.02189</v>
      </c>
      <c r="H600" s="46">
        <f t="shared" si="59"/>
        <v>8035</v>
      </c>
      <c r="I600" s="55" t="s">
        <v>2184</v>
      </c>
      <c r="J600" s="56" t="s">
        <v>2185</v>
      </c>
      <c r="K600" s="55" t="s">
        <v>2186</v>
      </c>
      <c r="L600" s="55" t="s">
        <v>1298</v>
      </c>
      <c r="M600" s="56" t="s">
        <v>995</v>
      </c>
      <c r="N600" s="56" t="s">
        <v>440</v>
      </c>
      <c r="O600" s="57" t="s">
        <v>1188</v>
      </c>
      <c r="P600" s="57" t="s">
        <v>1189</v>
      </c>
    </row>
    <row r="601" spans="1:16" ht="26.25" thickBot="1" x14ac:dyDescent="0.25">
      <c r="A601" s="46" t="str">
        <f t="shared" si="54"/>
        <v> arXiv 1510.02111 </v>
      </c>
      <c r="B601" s="12" t="str">
        <f t="shared" si="55"/>
        <v>I</v>
      </c>
      <c r="C601" s="46">
        <f t="shared" si="56"/>
        <v>55727.378290000001</v>
      </c>
      <c r="D601" s="9" t="str">
        <f t="shared" si="57"/>
        <v>vis</v>
      </c>
      <c r="E601" s="54">
        <f>VLOOKUP(C601,Active!C$21:E$968,3,FALSE)</f>
        <v>8036.9994845177198</v>
      </c>
      <c r="F601" s="12" t="s">
        <v>324</v>
      </c>
      <c r="G601" s="9" t="str">
        <f t="shared" si="58"/>
        <v>55727.37829</v>
      </c>
      <c r="H601" s="46">
        <f t="shared" si="59"/>
        <v>8037</v>
      </c>
      <c r="I601" s="55" t="s">
        <v>2187</v>
      </c>
      <c r="J601" s="56" t="s">
        <v>2188</v>
      </c>
      <c r="K601" s="55" t="s">
        <v>2189</v>
      </c>
      <c r="L601" s="55" t="s">
        <v>1234</v>
      </c>
      <c r="M601" s="56" t="s">
        <v>995</v>
      </c>
      <c r="N601" s="56" t="s">
        <v>440</v>
      </c>
      <c r="O601" s="57" t="s">
        <v>1188</v>
      </c>
      <c r="P601" s="57" t="s">
        <v>1189</v>
      </c>
    </row>
    <row r="602" spans="1:16" ht="26.25" thickBot="1" x14ac:dyDescent="0.25">
      <c r="A602" s="46" t="str">
        <f t="shared" si="54"/>
        <v> arXiv 1510.02111 </v>
      </c>
      <c r="B602" s="12" t="str">
        <f t="shared" si="55"/>
        <v>I</v>
      </c>
      <c r="C602" s="46">
        <f t="shared" si="56"/>
        <v>55729.55646</v>
      </c>
      <c r="D602" s="9" t="str">
        <f t="shared" si="57"/>
        <v>vis</v>
      </c>
      <c r="E602" s="54">
        <f>VLOOKUP(C602,Active!C$21:E$968,3,FALSE)</f>
        <v>8037.9994916797459</v>
      </c>
      <c r="F602" s="12" t="s">
        <v>324</v>
      </c>
      <c r="G602" s="9" t="str">
        <f t="shared" si="58"/>
        <v>55729.55646</v>
      </c>
      <c r="H602" s="46">
        <f t="shared" si="59"/>
        <v>8038</v>
      </c>
      <c r="I602" s="55" t="s">
        <v>2190</v>
      </c>
      <c r="J602" s="56" t="s">
        <v>2191</v>
      </c>
      <c r="K602" s="55" t="s">
        <v>2192</v>
      </c>
      <c r="L602" s="55" t="s">
        <v>1265</v>
      </c>
      <c r="M602" s="56" t="s">
        <v>995</v>
      </c>
      <c r="N602" s="56" t="s">
        <v>440</v>
      </c>
      <c r="O602" s="57" t="s">
        <v>1188</v>
      </c>
      <c r="P602" s="57" t="s">
        <v>1189</v>
      </c>
    </row>
    <row r="603" spans="1:16" ht="26.25" thickBot="1" x14ac:dyDescent="0.25">
      <c r="A603" s="46" t="str">
        <f t="shared" si="54"/>
        <v> arXiv 1510.02111 </v>
      </c>
      <c r="B603" s="12" t="str">
        <f t="shared" si="55"/>
        <v>I</v>
      </c>
      <c r="C603" s="46">
        <f t="shared" si="56"/>
        <v>55731.734680000001</v>
      </c>
      <c r="D603" s="9" t="str">
        <f t="shared" si="57"/>
        <v>vis</v>
      </c>
      <c r="E603" s="54">
        <f>VLOOKUP(C603,Active!C$21:E$968,3,FALSE)</f>
        <v>8038.9995217969872</v>
      </c>
      <c r="F603" s="12" t="s">
        <v>324</v>
      </c>
      <c r="G603" s="9" t="str">
        <f t="shared" si="58"/>
        <v>55731.73468</v>
      </c>
      <c r="H603" s="46">
        <f t="shared" si="59"/>
        <v>8039</v>
      </c>
      <c r="I603" s="55" t="s">
        <v>2193</v>
      </c>
      <c r="J603" s="56" t="s">
        <v>2194</v>
      </c>
      <c r="K603" s="55" t="s">
        <v>2195</v>
      </c>
      <c r="L603" s="55" t="s">
        <v>1532</v>
      </c>
      <c r="M603" s="56" t="s">
        <v>995</v>
      </c>
      <c r="N603" s="56" t="s">
        <v>440</v>
      </c>
      <c r="O603" s="57" t="s">
        <v>1188</v>
      </c>
      <c r="P603" s="57" t="s">
        <v>1189</v>
      </c>
    </row>
    <row r="604" spans="1:16" ht="26.25" thickBot="1" x14ac:dyDescent="0.25">
      <c r="A604" s="46" t="str">
        <f t="shared" si="54"/>
        <v> arXiv 1510.02111 </v>
      </c>
      <c r="B604" s="12" t="str">
        <f t="shared" si="55"/>
        <v>I</v>
      </c>
      <c r="C604" s="46">
        <f t="shared" si="56"/>
        <v>55733.912759999999</v>
      </c>
      <c r="D604" s="9" t="str">
        <f t="shared" si="57"/>
        <v>vis</v>
      </c>
      <c r="E604" s="54">
        <f>VLOOKUP(C604,Active!C$21:E$968,3,FALSE)</f>
        <v>8039.9994876396286</v>
      </c>
      <c r="F604" s="12" t="s">
        <v>324</v>
      </c>
      <c r="G604" s="9" t="str">
        <f t="shared" si="58"/>
        <v>55733.91276</v>
      </c>
      <c r="H604" s="46">
        <f t="shared" si="59"/>
        <v>8040</v>
      </c>
      <c r="I604" s="55" t="s">
        <v>2196</v>
      </c>
      <c r="J604" s="56" t="s">
        <v>2197</v>
      </c>
      <c r="K604" s="55" t="s">
        <v>2198</v>
      </c>
      <c r="L604" s="55" t="s">
        <v>1234</v>
      </c>
      <c r="M604" s="56" t="s">
        <v>995</v>
      </c>
      <c r="N604" s="56" t="s">
        <v>440</v>
      </c>
      <c r="O604" s="57" t="s">
        <v>1188</v>
      </c>
      <c r="P604" s="57" t="s">
        <v>1189</v>
      </c>
    </row>
    <row r="605" spans="1:16" ht="26.25" thickBot="1" x14ac:dyDescent="0.25">
      <c r="A605" s="46" t="str">
        <f t="shared" si="54"/>
        <v> arXiv 1510.02111 </v>
      </c>
      <c r="B605" s="12" t="str">
        <f t="shared" si="55"/>
        <v>I</v>
      </c>
      <c r="C605" s="46">
        <f t="shared" si="56"/>
        <v>55738.269030000003</v>
      </c>
      <c r="D605" s="9" t="str">
        <f t="shared" si="57"/>
        <v>vis</v>
      </c>
      <c r="E605" s="54">
        <f>VLOOKUP(C605,Active!C$21:E$968,3,FALSE)</f>
        <v>8041.9994698263845</v>
      </c>
      <c r="F605" s="12" t="s">
        <v>324</v>
      </c>
      <c r="G605" s="9" t="str">
        <f t="shared" si="58"/>
        <v>55738.26903</v>
      </c>
      <c r="H605" s="46">
        <f t="shared" si="59"/>
        <v>8042</v>
      </c>
      <c r="I605" s="55" t="s">
        <v>2199</v>
      </c>
      <c r="J605" s="56" t="s">
        <v>2200</v>
      </c>
      <c r="K605" s="55" t="s">
        <v>2201</v>
      </c>
      <c r="L605" s="55" t="s">
        <v>1208</v>
      </c>
      <c r="M605" s="56" t="s">
        <v>995</v>
      </c>
      <c r="N605" s="56" t="s">
        <v>440</v>
      </c>
      <c r="O605" s="57" t="s">
        <v>1188</v>
      </c>
      <c r="P605" s="57" t="s">
        <v>1189</v>
      </c>
    </row>
    <row r="606" spans="1:16" ht="26.25" thickBot="1" x14ac:dyDescent="0.25">
      <c r="A606" s="46" t="str">
        <f t="shared" si="54"/>
        <v> arXiv 1510.02111 </v>
      </c>
      <c r="B606" s="12" t="str">
        <f t="shared" si="55"/>
        <v>I</v>
      </c>
      <c r="C606" s="46">
        <f t="shared" si="56"/>
        <v>55740.447260000001</v>
      </c>
      <c r="D606" s="9" t="str">
        <f t="shared" si="57"/>
        <v>vis</v>
      </c>
      <c r="E606" s="54">
        <f>VLOOKUP(C606,Active!C$21:E$968,3,FALSE)</f>
        <v>8042.9995045346659</v>
      </c>
      <c r="F606" s="12" t="s">
        <v>324</v>
      </c>
      <c r="G606" s="9" t="str">
        <f t="shared" si="58"/>
        <v>55740.44726</v>
      </c>
      <c r="H606" s="46">
        <f t="shared" si="59"/>
        <v>8043</v>
      </c>
      <c r="I606" s="55" t="s">
        <v>2202</v>
      </c>
      <c r="J606" s="56" t="s">
        <v>2203</v>
      </c>
      <c r="K606" s="55" t="s">
        <v>2204</v>
      </c>
      <c r="L606" s="55" t="s">
        <v>1387</v>
      </c>
      <c r="M606" s="56" t="s">
        <v>995</v>
      </c>
      <c r="N606" s="56" t="s">
        <v>440</v>
      </c>
      <c r="O606" s="57" t="s">
        <v>1188</v>
      </c>
      <c r="P606" s="57" t="s">
        <v>1189</v>
      </c>
    </row>
    <row r="607" spans="1:16" ht="26.25" thickBot="1" x14ac:dyDescent="0.25">
      <c r="A607" s="46" t="str">
        <f t="shared" si="54"/>
        <v> arXiv 1510.02111 </v>
      </c>
      <c r="B607" s="12" t="str">
        <f t="shared" si="55"/>
        <v>I</v>
      </c>
      <c r="C607" s="46">
        <f t="shared" si="56"/>
        <v>55742.625469999999</v>
      </c>
      <c r="D607" s="9" t="str">
        <f t="shared" si="57"/>
        <v>vis</v>
      </c>
      <c r="E607" s="54">
        <f>VLOOKUP(C607,Active!C$21:E$968,3,FALSE)</f>
        <v>8043.9995300608634</v>
      </c>
      <c r="F607" s="12" t="s">
        <v>324</v>
      </c>
      <c r="G607" s="9" t="str">
        <f t="shared" si="58"/>
        <v>55742.62547</v>
      </c>
      <c r="H607" s="46">
        <f t="shared" si="59"/>
        <v>8044</v>
      </c>
      <c r="I607" s="55" t="s">
        <v>2205</v>
      </c>
      <c r="J607" s="56" t="s">
        <v>2206</v>
      </c>
      <c r="K607" s="55" t="s">
        <v>2207</v>
      </c>
      <c r="L607" s="55" t="s">
        <v>1500</v>
      </c>
      <c r="M607" s="56" t="s">
        <v>995</v>
      </c>
      <c r="N607" s="56" t="s">
        <v>440</v>
      </c>
      <c r="O607" s="57" t="s">
        <v>1188</v>
      </c>
      <c r="P607" s="57" t="s">
        <v>1189</v>
      </c>
    </row>
    <row r="608" spans="1:16" ht="26.25" thickBot="1" x14ac:dyDescent="0.25">
      <c r="A608" s="46" t="str">
        <f t="shared" si="54"/>
        <v> arXiv 1510.02111 </v>
      </c>
      <c r="B608" s="12" t="str">
        <f t="shared" si="55"/>
        <v>I</v>
      </c>
      <c r="C608" s="46">
        <f t="shared" si="56"/>
        <v>55744.803619999999</v>
      </c>
      <c r="D608" s="9" t="str">
        <f t="shared" si="57"/>
        <v>vis</v>
      </c>
      <c r="E608" s="54">
        <f>VLOOKUP(C608,Active!C$21:E$968,3,FALSE)</f>
        <v>8044.9995280408048</v>
      </c>
      <c r="F608" s="12" t="s">
        <v>324</v>
      </c>
      <c r="G608" s="9" t="str">
        <f t="shared" si="58"/>
        <v>55744.80362</v>
      </c>
      <c r="H608" s="46">
        <f t="shared" si="59"/>
        <v>8045</v>
      </c>
      <c r="I608" s="55" t="s">
        <v>2208</v>
      </c>
      <c r="J608" s="56" t="s">
        <v>2209</v>
      </c>
      <c r="K608" s="55" t="s">
        <v>2210</v>
      </c>
      <c r="L608" s="55" t="s">
        <v>1522</v>
      </c>
      <c r="M608" s="56" t="s">
        <v>995</v>
      </c>
      <c r="N608" s="56" t="s">
        <v>440</v>
      </c>
      <c r="O608" s="57" t="s">
        <v>1188</v>
      </c>
      <c r="P608" s="57" t="s">
        <v>1189</v>
      </c>
    </row>
    <row r="609" spans="1:16" ht="26.25" thickBot="1" x14ac:dyDescent="0.25">
      <c r="A609" s="46" t="str">
        <f t="shared" si="54"/>
        <v> arXiv 1510.02111 </v>
      </c>
      <c r="B609" s="12" t="str">
        <f t="shared" si="55"/>
        <v>I</v>
      </c>
      <c r="C609" s="46">
        <f t="shared" si="56"/>
        <v>55746.981789999998</v>
      </c>
      <c r="D609" s="9" t="str">
        <f t="shared" si="57"/>
        <v>vis</v>
      </c>
      <c r="E609" s="54">
        <f>VLOOKUP(C609,Active!C$21:E$968,3,FALSE)</f>
        <v>8045.9995352028309</v>
      </c>
      <c r="F609" s="12" t="s">
        <v>324</v>
      </c>
      <c r="G609" s="9" t="str">
        <f t="shared" si="58"/>
        <v>55746.98179</v>
      </c>
      <c r="H609" s="46">
        <f t="shared" si="59"/>
        <v>8046</v>
      </c>
      <c r="I609" s="55" t="s">
        <v>2211</v>
      </c>
      <c r="J609" s="56" t="s">
        <v>2212</v>
      </c>
      <c r="K609" s="55" t="s">
        <v>2213</v>
      </c>
      <c r="L609" s="55" t="s">
        <v>1771</v>
      </c>
      <c r="M609" s="56" t="s">
        <v>995</v>
      </c>
      <c r="N609" s="56" t="s">
        <v>440</v>
      </c>
      <c r="O609" s="57" t="s">
        <v>1188</v>
      </c>
      <c r="P609" s="57" t="s">
        <v>1189</v>
      </c>
    </row>
    <row r="610" spans="1:16" ht="26.25" thickBot="1" x14ac:dyDescent="0.25">
      <c r="A610" s="46" t="str">
        <f t="shared" si="54"/>
        <v> arXiv 1510.02111 </v>
      </c>
      <c r="B610" s="12" t="str">
        <f t="shared" si="55"/>
        <v>I</v>
      </c>
      <c r="C610" s="46">
        <f t="shared" si="56"/>
        <v>55749.159910000002</v>
      </c>
      <c r="D610" s="9" t="str">
        <f t="shared" si="57"/>
        <v>vis</v>
      </c>
      <c r="E610" s="54">
        <f>VLOOKUP(C610,Active!C$21:E$968,3,FALSE)</f>
        <v>8046.9995194096455</v>
      </c>
      <c r="F610" s="12" t="s">
        <v>324</v>
      </c>
      <c r="G610" s="9" t="str">
        <f t="shared" si="58"/>
        <v>55749.15991</v>
      </c>
      <c r="H610" s="46">
        <f t="shared" si="59"/>
        <v>8047</v>
      </c>
      <c r="I610" s="55" t="s">
        <v>2214</v>
      </c>
      <c r="J610" s="56" t="s">
        <v>2215</v>
      </c>
      <c r="K610" s="55" t="s">
        <v>2216</v>
      </c>
      <c r="L610" s="55" t="s">
        <v>1361</v>
      </c>
      <c r="M610" s="56" t="s">
        <v>995</v>
      </c>
      <c r="N610" s="56" t="s">
        <v>440</v>
      </c>
      <c r="O610" s="57" t="s">
        <v>1188</v>
      </c>
      <c r="P610" s="57" t="s">
        <v>1189</v>
      </c>
    </row>
    <row r="611" spans="1:16" ht="26.25" thickBot="1" x14ac:dyDescent="0.25">
      <c r="A611" s="46" t="str">
        <f t="shared" si="54"/>
        <v> arXiv 1510.02111 </v>
      </c>
      <c r="B611" s="12" t="str">
        <f t="shared" si="55"/>
        <v>I</v>
      </c>
      <c r="C611" s="46">
        <f t="shared" si="56"/>
        <v>55751.338069999998</v>
      </c>
      <c r="D611" s="9" t="str">
        <f t="shared" si="57"/>
        <v>vis</v>
      </c>
      <c r="E611" s="54">
        <f>VLOOKUP(C611,Active!C$21:E$968,3,FALSE)</f>
        <v>8047.9995219806278</v>
      </c>
      <c r="F611" s="12" t="s">
        <v>324</v>
      </c>
      <c r="G611" s="9" t="str">
        <f t="shared" si="58"/>
        <v>55751.33807</v>
      </c>
      <c r="H611" s="46">
        <f t="shared" si="59"/>
        <v>8048</v>
      </c>
      <c r="I611" s="55" t="s">
        <v>2217</v>
      </c>
      <c r="J611" s="56" t="s">
        <v>2218</v>
      </c>
      <c r="K611" s="55" t="s">
        <v>2219</v>
      </c>
      <c r="L611" s="55" t="s">
        <v>1532</v>
      </c>
      <c r="M611" s="56" t="s">
        <v>995</v>
      </c>
      <c r="N611" s="56" t="s">
        <v>440</v>
      </c>
      <c r="O611" s="57" t="s">
        <v>1188</v>
      </c>
      <c r="P611" s="57" t="s">
        <v>1189</v>
      </c>
    </row>
    <row r="612" spans="1:16" ht="26.25" thickBot="1" x14ac:dyDescent="0.25">
      <c r="A612" s="46" t="str">
        <f t="shared" si="54"/>
        <v> arXiv 1510.02111 </v>
      </c>
      <c r="B612" s="12" t="str">
        <f t="shared" si="55"/>
        <v>I</v>
      </c>
      <c r="C612" s="46">
        <f t="shared" si="56"/>
        <v>55753.516230000001</v>
      </c>
      <c r="D612" s="9" t="str">
        <f t="shared" si="57"/>
        <v>vis</v>
      </c>
      <c r="E612" s="54">
        <f>VLOOKUP(C612,Active!C$21:E$968,3,FALSE)</f>
        <v>8048.9995245516129</v>
      </c>
      <c r="F612" s="12" t="s">
        <v>324</v>
      </c>
      <c r="G612" s="9" t="str">
        <f t="shared" si="58"/>
        <v>55753.51623</v>
      </c>
      <c r="H612" s="46">
        <f t="shared" si="59"/>
        <v>8049</v>
      </c>
      <c r="I612" s="55" t="s">
        <v>2220</v>
      </c>
      <c r="J612" s="56" t="s">
        <v>2221</v>
      </c>
      <c r="K612" s="55" t="s">
        <v>2222</v>
      </c>
      <c r="L612" s="55" t="s">
        <v>1532</v>
      </c>
      <c r="M612" s="56" t="s">
        <v>995</v>
      </c>
      <c r="N612" s="56" t="s">
        <v>440</v>
      </c>
      <c r="O612" s="57" t="s">
        <v>1188</v>
      </c>
      <c r="P612" s="57" t="s">
        <v>1189</v>
      </c>
    </row>
    <row r="613" spans="1:16" ht="26.25" thickBot="1" x14ac:dyDescent="0.25">
      <c r="A613" s="46" t="str">
        <f t="shared" si="54"/>
        <v> arXiv 1510.02111 </v>
      </c>
      <c r="B613" s="12" t="str">
        <f t="shared" si="55"/>
        <v>I</v>
      </c>
      <c r="C613" s="46">
        <f t="shared" si="56"/>
        <v>55755.694329999998</v>
      </c>
      <c r="D613" s="9" t="str">
        <f t="shared" si="57"/>
        <v>vis</v>
      </c>
      <c r="E613" s="54">
        <f>VLOOKUP(C613,Active!C$21:E$968,3,FALSE)</f>
        <v>8049.9994995763391</v>
      </c>
      <c r="F613" s="12" t="s">
        <v>324</v>
      </c>
      <c r="G613" s="9" t="str">
        <f t="shared" si="58"/>
        <v>55755.69433</v>
      </c>
      <c r="H613" s="46">
        <f t="shared" si="59"/>
        <v>8050</v>
      </c>
      <c r="I613" s="55" t="s">
        <v>2223</v>
      </c>
      <c r="J613" s="56" t="s">
        <v>2224</v>
      </c>
      <c r="K613" s="55" t="s">
        <v>2225</v>
      </c>
      <c r="L613" s="55" t="s">
        <v>1249</v>
      </c>
      <c r="M613" s="56" t="s">
        <v>995</v>
      </c>
      <c r="N613" s="56" t="s">
        <v>440</v>
      </c>
      <c r="O613" s="57" t="s">
        <v>1188</v>
      </c>
      <c r="P613" s="57" t="s">
        <v>1189</v>
      </c>
    </row>
    <row r="614" spans="1:16" ht="26.25" thickBot="1" x14ac:dyDescent="0.25">
      <c r="A614" s="46" t="str">
        <f t="shared" si="54"/>
        <v> arXiv 1510.02111 </v>
      </c>
      <c r="B614" s="12" t="str">
        <f t="shared" si="55"/>
        <v>I</v>
      </c>
      <c r="C614" s="46">
        <f t="shared" si="56"/>
        <v>55757.872450000003</v>
      </c>
      <c r="D614" s="9" t="str">
        <f t="shared" si="57"/>
        <v>vis</v>
      </c>
      <c r="E614" s="54">
        <f>VLOOKUP(C614,Active!C$21:E$968,3,FALSE)</f>
        <v>8050.9994837831537</v>
      </c>
      <c r="F614" s="12" t="s">
        <v>324</v>
      </c>
      <c r="G614" s="9" t="str">
        <f t="shared" si="58"/>
        <v>55757.87245</v>
      </c>
      <c r="H614" s="46">
        <f t="shared" si="59"/>
        <v>8051</v>
      </c>
      <c r="I614" s="55" t="s">
        <v>2226</v>
      </c>
      <c r="J614" s="56" t="s">
        <v>2227</v>
      </c>
      <c r="K614" s="55" t="s">
        <v>2228</v>
      </c>
      <c r="L614" s="55" t="s">
        <v>1234</v>
      </c>
      <c r="M614" s="56" t="s">
        <v>995</v>
      </c>
      <c r="N614" s="56" t="s">
        <v>440</v>
      </c>
      <c r="O614" s="57" t="s">
        <v>1188</v>
      </c>
      <c r="P614" s="57" t="s">
        <v>1189</v>
      </c>
    </row>
    <row r="615" spans="1:16" ht="26.25" thickBot="1" x14ac:dyDescent="0.25">
      <c r="A615" s="46" t="str">
        <f t="shared" si="54"/>
        <v> arXiv 1510.02111 </v>
      </c>
      <c r="B615" s="12" t="str">
        <f t="shared" si="55"/>
        <v>I</v>
      </c>
      <c r="C615" s="46">
        <f t="shared" si="56"/>
        <v>55760.050609999998</v>
      </c>
      <c r="D615" s="9" t="str">
        <f t="shared" si="57"/>
        <v>vis</v>
      </c>
      <c r="E615" s="54">
        <f>VLOOKUP(C615,Active!C$21:E$968,3,FALSE)</f>
        <v>8051.999486354136</v>
      </c>
      <c r="F615" s="12" t="s">
        <v>324</v>
      </c>
      <c r="G615" s="9" t="str">
        <f t="shared" si="58"/>
        <v>55760.05061</v>
      </c>
      <c r="H615" s="46">
        <f t="shared" si="59"/>
        <v>8052</v>
      </c>
      <c r="I615" s="55" t="s">
        <v>2229</v>
      </c>
      <c r="J615" s="56" t="s">
        <v>2230</v>
      </c>
      <c r="K615" s="55" t="s">
        <v>2231</v>
      </c>
      <c r="L615" s="55" t="s">
        <v>1234</v>
      </c>
      <c r="M615" s="56" t="s">
        <v>995</v>
      </c>
      <c r="N615" s="56" t="s">
        <v>440</v>
      </c>
      <c r="O615" s="57" t="s">
        <v>1188</v>
      </c>
      <c r="P615" s="57" t="s">
        <v>1189</v>
      </c>
    </row>
    <row r="616" spans="1:16" ht="26.25" thickBot="1" x14ac:dyDescent="0.25">
      <c r="A616" s="46" t="str">
        <f t="shared" si="54"/>
        <v> arXiv 1510.02111 </v>
      </c>
      <c r="B616" s="12" t="str">
        <f t="shared" si="55"/>
        <v>I</v>
      </c>
      <c r="C616" s="46">
        <f t="shared" si="56"/>
        <v>55762.228690000004</v>
      </c>
      <c r="D616" s="9" t="str">
        <f t="shared" si="57"/>
        <v>vis</v>
      </c>
      <c r="E616" s="54">
        <f>VLOOKUP(C616,Active!C$21:E$968,3,FALSE)</f>
        <v>8052.9994521967801</v>
      </c>
      <c r="F616" s="12" t="s">
        <v>324</v>
      </c>
      <c r="G616" s="9" t="str">
        <f t="shared" si="58"/>
        <v>55762.22869</v>
      </c>
      <c r="H616" s="46">
        <f t="shared" si="59"/>
        <v>8053</v>
      </c>
      <c r="I616" s="55" t="s">
        <v>2232</v>
      </c>
      <c r="J616" s="56" t="s">
        <v>2233</v>
      </c>
      <c r="K616" s="55" t="s">
        <v>2234</v>
      </c>
      <c r="L616" s="55" t="s">
        <v>1284</v>
      </c>
      <c r="M616" s="56" t="s">
        <v>995</v>
      </c>
      <c r="N616" s="56" t="s">
        <v>440</v>
      </c>
      <c r="O616" s="57" t="s">
        <v>1188</v>
      </c>
      <c r="P616" s="57" t="s">
        <v>1189</v>
      </c>
    </row>
    <row r="617" spans="1:16" ht="26.25" thickBot="1" x14ac:dyDescent="0.25">
      <c r="A617" s="46" t="str">
        <f t="shared" si="54"/>
        <v> arXiv 1510.02111 </v>
      </c>
      <c r="B617" s="12" t="str">
        <f t="shared" si="55"/>
        <v>I</v>
      </c>
      <c r="C617" s="46">
        <f t="shared" si="56"/>
        <v>55764.406799999997</v>
      </c>
      <c r="D617" s="9" t="str">
        <f t="shared" si="57"/>
        <v>vis</v>
      </c>
      <c r="E617" s="54">
        <f>VLOOKUP(C617,Active!C$21:E$968,3,FALSE)</f>
        <v>8053.9994318125473</v>
      </c>
      <c r="F617" s="12" t="s">
        <v>324</v>
      </c>
      <c r="G617" s="9" t="str">
        <f t="shared" si="58"/>
        <v>55764.40680</v>
      </c>
      <c r="H617" s="46">
        <f t="shared" si="59"/>
        <v>8054</v>
      </c>
      <c r="I617" s="55" t="s">
        <v>2235</v>
      </c>
      <c r="J617" s="56" t="s">
        <v>2236</v>
      </c>
      <c r="K617" s="55" t="s">
        <v>2237</v>
      </c>
      <c r="L617" s="55" t="s">
        <v>1901</v>
      </c>
      <c r="M617" s="56" t="s">
        <v>995</v>
      </c>
      <c r="N617" s="56" t="s">
        <v>440</v>
      </c>
      <c r="O617" s="57" t="s">
        <v>1188</v>
      </c>
      <c r="P617" s="57" t="s">
        <v>1189</v>
      </c>
    </row>
    <row r="618" spans="1:16" ht="26.25" thickBot="1" x14ac:dyDescent="0.25">
      <c r="A618" s="46" t="str">
        <f t="shared" si="54"/>
        <v> arXiv 1510.02111 </v>
      </c>
      <c r="B618" s="12" t="str">
        <f t="shared" si="55"/>
        <v>I</v>
      </c>
      <c r="C618" s="46">
        <f t="shared" si="56"/>
        <v>55766.585010000003</v>
      </c>
      <c r="D618" s="9" t="str">
        <f t="shared" si="57"/>
        <v>vis</v>
      </c>
      <c r="E618" s="54">
        <f>VLOOKUP(C618,Active!C$21:E$968,3,FALSE)</f>
        <v>8054.9994573387476</v>
      </c>
      <c r="F618" s="12" t="s">
        <v>324</v>
      </c>
      <c r="G618" s="9" t="str">
        <f t="shared" si="58"/>
        <v>55766.58501</v>
      </c>
      <c r="H618" s="46">
        <f t="shared" si="59"/>
        <v>8055</v>
      </c>
      <c r="I618" s="55" t="s">
        <v>2238</v>
      </c>
      <c r="J618" s="56" t="s">
        <v>2239</v>
      </c>
      <c r="K618" s="55" t="s">
        <v>2240</v>
      </c>
      <c r="L618" s="55" t="s">
        <v>1200</v>
      </c>
      <c r="M618" s="56" t="s">
        <v>995</v>
      </c>
      <c r="N618" s="56" t="s">
        <v>440</v>
      </c>
      <c r="O618" s="57" t="s">
        <v>1188</v>
      </c>
      <c r="P618" s="57" t="s">
        <v>1189</v>
      </c>
    </row>
    <row r="619" spans="1:16" ht="26.25" thickBot="1" x14ac:dyDescent="0.25">
      <c r="A619" s="46" t="str">
        <f t="shared" si="54"/>
        <v> arXiv 1510.02111 </v>
      </c>
      <c r="B619" s="12" t="str">
        <f t="shared" si="55"/>
        <v>I</v>
      </c>
      <c r="C619" s="46">
        <f t="shared" si="56"/>
        <v>55768.763149999999</v>
      </c>
      <c r="D619" s="9" t="str">
        <f t="shared" si="57"/>
        <v>vis</v>
      </c>
      <c r="E619" s="54">
        <f>VLOOKUP(C619,Active!C$21:E$968,3,FALSE)</f>
        <v>8055.9994507276442</v>
      </c>
      <c r="F619" s="12" t="s">
        <v>324</v>
      </c>
      <c r="G619" s="9" t="str">
        <f t="shared" si="58"/>
        <v>55768.76315</v>
      </c>
      <c r="H619" s="46">
        <f t="shared" si="59"/>
        <v>8056</v>
      </c>
      <c r="I619" s="55" t="s">
        <v>2241</v>
      </c>
      <c r="J619" s="56" t="s">
        <v>2242</v>
      </c>
      <c r="K619" s="55" t="s">
        <v>2243</v>
      </c>
      <c r="L619" s="55" t="s">
        <v>1322</v>
      </c>
      <c r="M619" s="56" t="s">
        <v>995</v>
      </c>
      <c r="N619" s="56" t="s">
        <v>440</v>
      </c>
      <c r="O619" s="57" t="s">
        <v>1188</v>
      </c>
      <c r="P619" s="57" t="s">
        <v>1189</v>
      </c>
    </row>
    <row r="620" spans="1:16" ht="26.25" thickBot="1" x14ac:dyDescent="0.25">
      <c r="A620" s="46" t="str">
        <f t="shared" si="54"/>
        <v> arXiv 1510.02111 </v>
      </c>
      <c r="B620" s="12" t="str">
        <f t="shared" si="55"/>
        <v>I</v>
      </c>
      <c r="C620" s="46">
        <f t="shared" si="56"/>
        <v>55770.941330000001</v>
      </c>
      <c r="D620" s="9" t="str">
        <f t="shared" si="57"/>
        <v>vis</v>
      </c>
      <c r="E620" s="54">
        <f>VLOOKUP(C620,Active!C$21:E$968,3,FALSE)</f>
        <v>8056.999462480715</v>
      </c>
      <c r="F620" s="12" t="s">
        <v>324</v>
      </c>
      <c r="G620" s="9" t="str">
        <f t="shared" si="58"/>
        <v>55770.94133</v>
      </c>
      <c r="H620" s="46">
        <f t="shared" si="59"/>
        <v>8057</v>
      </c>
      <c r="I620" s="55" t="s">
        <v>2244</v>
      </c>
      <c r="J620" s="56" t="s">
        <v>2245</v>
      </c>
      <c r="K620" s="55" t="s">
        <v>2246</v>
      </c>
      <c r="L620" s="55" t="s">
        <v>1204</v>
      </c>
      <c r="M620" s="56" t="s">
        <v>995</v>
      </c>
      <c r="N620" s="56" t="s">
        <v>440</v>
      </c>
      <c r="O620" s="57" t="s">
        <v>1188</v>
      </c>
      <c r="P620" s="57" t="s">
        <v>1189</v>
      </c>
    </row>
    <row r="621" spans="1:16" ht="26.25" thickBot="1" x14ac:dyDescent="0.25">
      <c r="A621" s="46" t="str">
        <f t="shared" si="54"/>
        <v> arXiv 1510.02111 </v>
      </c>
      <c r="B621" s="12" t="str">
        <f t="shared" si="55"/>
        <v>I</v>
      </c>
      <c r="C621" s="46">
        <f t="shared" si="56"/>
        <v>55773.119530000004</v>
      </c>
      <c r="D621" s="9" t="str">
        <f t="shared" si="57"/>
        <v>vis</v>
      </c>
      <c r="E621" s="54">
        <f>VLOOKUP(C621,Active!C$21:E$968,3,FALSE)</f>
        <v>8057.9994834158706</v>
      </c>
      <c r="F621" s="12" t="s">
        <v>324</v>
      </c>
      <c r="G621" s="9" t="str">
        <f t="shared" si="58"/>
        <v>55773.11953</v>
      </c>
      <c r="H621" s="46">
        <f t="shared" si="59"/>
        <v>8058</v>
      </c>
      <c r="I621" s="55" t="s">
        <v>2247</v>
      </c>
      <c r="J621" s="56" t="s">
        <v>2248</v>
      </c>
      <c r="K621" s="55" t="s">
        <v>2249</v>
      </c>
      <c r="L621" s="55" t="s">
        <v>1187</v>
      </c>
      <c r="M621" s="56" t="s">
        <v>995</v>
      </c>
      <c r="N621" s="56" t="s">
        <v>440</v>
      </c>
      <c r="O621" s="57" t="s">
        <v>1188</v>
      </c>
      <c r="P621" s="57" t="s">
        <v>1189</v>
      </c>
    </row>
    <row r="622" spans="1:16" ht="26.25" thickBot="1" x14ac:dyDescent="0.25">
      <c r="A622" s="46" t="str">
        <f t="shared" si="54"/>
        <v> arXiv 1510.02111 </v>
      </c>
      <c r="B622" s="12" t="str">
        <f t="shared" si="55"/>
        <v>I</v>
      </c>
      <c r="C622" s="46">
        <f t="shared" si="56"/>
        <v>55775.29767</v>
      </c>
      <c r="D622" s="9" t="str">
        <f t="shared" si="57"/>
        <v>vis</v>
      </c>
      <c r="E622" s="54">
        <f>VLOOKUP(C622,Active!C$21:E$968,3,FALSE)</f>
        <v>8058.9994768047673</v>
      </c>
      <c r="F622" s="12" t="s">
        <v>324</v>
      </c>
      <c r="G622" s="9" t="str">
        <f t="shared" si="58"/>
        <v>55775.29767</v>
      </c>
      <c r="H622" s="46">
        <f t="shared" si="59"/>
        <v>8059</v>
      </c>
      <c r="I622" s="55" t="s">
        <v>2250</v>
      </c>
      <c r="J622" s="56" t="s">
        <v>2251</v>
      </c>
      <c r="K622" s="55" t="s">
        <v>2252</v>
      </c>
      <c r="L622" s="55" t="s">
        <v>1196</v>
      </c>
      <c r="M622" s="56" t="s">
        <v>995</v>
      </c>
      <c r="N622" s="56" t="s">
        <v>440</v>
      </c>
      <c r="O622" s="57" t="s">
        <v>1188</v>
      </c>
      <c r="P622" s="57" t="s">
        <v>1189</v>
      </c>
    </row>
    <row r="623" spans="1:16" ht="26.25" thickBot="1" x14ac:dyDescent="0.25">
      <c r="A623" s="46" t="str">
        <f t="shared" si="54"/>
        <v> arXiv 1510.02111 </v>
      </c>
      <c r="B623" s="12" t="str">
        <f t="shared" si="55"/>
        <v>I</v>
      </c>
      <c r="C623" s="46">
        <f t="shared" si="56"/>
        <v>55777.475789999997</v>
      </c>
      <c r="D623" s="9" t="str">
        <f t="shared" si="57"/>
        <v>vis</v>
      </c>
      <c r="E623" s="54">
        <f>VLOOKUP(C623,Active!C$21:E$968,3,FALSE)</f>
        <v>8059.9994610115791</v>
      </c>
      <c r="F623" s="12" t="s">
        <v>324</v>
      </c>
      <c r="G623" s="9" t="str">
        <f t="shared" si="58"/>
        <v>55777.47579</v>
      </c>
      <c r="H623" s="46">
        <f t="shared" si="59"/>
        <v>8060</v>
      </c>
      <c r="I623" s="55" t="s">
        <v>2253</v>
      </c>
      <c r="J623" s="56" t="s">
        <v>2254</v>
      </c>
      <c r="K623" s="55" t="s">
        <v>2255</v>
      </c>
      <c r="L623" s="55" t="s">
        <v>1204</v>
      </c>
      <c r="M623" s="56" t="s">
        <v>995</v>
      </c>
      <c r="N623" s="56" t="s">
        <v>440</v>
      </c>
      <c r="O623" s="57" t="s">
        <v>1188</v>
      </c>
      <c r="P623" s="57" t="s">
        <v>1189</v>
      </c>
    </row>
    <row r="624" spans="1:16" ht="26.25" thickBot="1" x14ac:dyDescent="0.25">
      <c r="A624" s="46" t="str">
        <f t="shared" si="54"/>
        <v> arXiv 1510.02111 </v>
      </c>
      <c r="B624" s="12" t="str">
        <f t="shared" si="55"/>
        <v>I</v>
      </c>
      <c r="C624" s="46">
        <f t="shared" si="56"/>
        <v>55779.653960000003</v>
      </c>
      <c r="D624" s="9" t="str">
        <f t="shared" si="57"/>
        <v>vis</v>
      </c>
      <c r="E624" s="54">
        <f>VLOOKUP(C624,Active!C$21:E$968,3,FALSE)</f>
        <v>8060.9994681736089</v>
      </c>
      <c r="F624" s="12" t="s">
        <v>324</v>
      </c>
      <c r="G624" s="9" t="str">
        <f t="shared" si="58"/>
        <v>55779.65396</v>
      </c>
      <c r="H624" s="46">
        <f t="shared" si="59"/>
        <v>8061</v>
      </c>
      <c r="I624" s="55" t="s">
        <v>2256</v>
      </c>
      <c r="J624" s="56" t="s">
        <v>2257</v>
      </c>
      <c r="K624" s="55" t="s">
        <v>2258</v>
      </c>
      <c r="L624" s="55" t="s">
        <v>1212</v>
      </c>
      <c r="M624" s="56" t="s">
        <v>995</v>
      </c>
      <c r="N624" s="56" t="s">
        <v>440</v>
      </c>
      <c r="O624" s="57" t="s">
        <v>1188</v>
      </c>
      <c r="P624" s="57" t="s">
        <v>1189</v>
      </c>
    </row>
    <row r="625" spans="1:16" ht="26.25" thickBot="1" x14ac:dyDescent="0.25">
      <c r="A625" s="46" t="str">
        <f t="shared" si="54"/>
        <v> arXiv 1510.02111 </v>
      </c>
      <c r="B625" s="12" t="str">
        <f t="shared" si="55"/>
        <v>I</v>
      </c>
      <c r="C625" s="46">
        <f t="shared" si="56"/>
        <v>55781.832119999999</v>
      </c>
      <c r="D625" s="9" t="str">
        <f t="shared" si="57"/>
        <v>vis</v>
      </c>
      <c r="E625" s="54">
        <f>VLOOKUP(C625,Active!C$21:E$968,3,FALSE)</f>
        <v>8061.9994707445903</v>
      </c>
      <c r="F625" s="12" t="s">
        <v>324</v>
      </c>
      <c r="G625" s="9" t="str">
        <f t="shared" si="58"/>
        <v>55781.83212</v>
      </c>
      <c r="H625" s="46">
        <f t="shared" si="59"/>
        <v>8062</v>
      </c>
      <c r="I625" s="55" t="s">
        <v>2259</v>
      </c>
      <c r="J625" s="56" t="s">
        <v>2260</v>
      </c>
      <c r="K625" s="55" t="s">
        <v>2261</v>
      </c>
      <c r="L625" s="55" t="s">
        <v>1208</v>
      </c>
      <c r="M625" s="56" t="s">
        <v>995</v>
      </c>
      <c r="N625" s="56" t="s">
        <v>440</v>
      </c>
      <c r="O625" s="57" t="s">
        <v>1188</v>
      </c>
      <c r="P625" s="57" t="s">
        <v>1189</v>
      </c>
    </row>
    <row r="626" spans="1:16" ht="26.25" thickBot="1" x14ac:dyDescent="0.25">
      <c r="A626" s="46" t="str">
        <f t="shared" si="54"/>
        <v> arXiv 1510.02111 </v>
      </c>
      <c r="B626" s="12" t="str">
        <f t="shared" si="55"/>
        <v>I</v>
      </c>
      <c r="C626" s="46">
        <f t="shared" si="56"/>
        <v>55784.010240000003</v>
      </c>
      <c r="D626" s="9" t="str">
        <f t="shared" si="57"/>
        <v>vis</v>
      </c>
      <c r="E626" s="54">
        <f>VLOOKUP(C626,Active!C$21:E$968,3,FALSE)</f>
        <v>8062.9994549514058</v>
      </c>
      <c r="F626" s="12" t="s">
        <v>324</v>
      </c>
      <c r="G626" s="9" t="str">
        <f t="shared" si="58"/>
        <v>55784.01024</v>
      </c>
      <c r="H626" s="46">
        <f t="shared" si="59"/>
        <v>8063</v>
      </c>
      <c r="I626" s="55" t="s">
        <v>2262</v>
      </c>
      <c r="J626" s="56" t="s">
        <v>2263</v>
      </c>
      <c r="K626" s="55" t="s">
        <v>2264</v>
      </c>
      <c r="L626" s="55" t="s">
        <v>1284</v>
      </c>
      <c r="M626" s="56" t="s">
        <v>995</v>
      </c>
      <c r="N626" s="56" t="s">
        <v>440</v>
      </c>
      <c r="O626" s="57" t="s">
        <v>1188</v>
      </c>
      <c r="P626" s="57" t="s">
        <v>1189</v>
      </c>
    </row>
    <row r="627" spans="1:16" ht="26.25" thickBot="1" x14ac:dyDescent="0.25">
      <c r="A627" s="46" t="str">
        <f t="shared" si="54"/>
        <v> arXiv 1510.02111 </v>
      </c>
      <c r="B627" s="12" t="str">
        <f t="shared" si="55"/>
        <v>I</v>
      </c>
      <c r="C627" s="46">
        <f t="shared" si="56"/>
        <v>55786.18851</v>
      </c>
      <c r="D627" s="9" t="str">
        <f t="shared" si="57"/>
        <v>vis</v>
      </c>
      <c r="E627" s="54">
        <f>VLOOKUP(C627,Active!C$21:E$968,3,FALSE)</f>
        <v>8063.9995080238587</v>
      </c>
      <c r="F627" s="12" t="s">
        <v>324</v>
      </c>
      <c r="G627" s="9" t="str">
        <f t="shared" si="58"/>
        <v>55786.18851</v>
      </c>
      <c r="H627" s="46">
        <f t="shared" si="59"/>
        <v>8064</v>
      </c>
      <c r="I627" s="55" t="s">
        <v>2265</v>
      </c>
      <c r="J627" s="56" t="s">
        <v>2266</v>
      </c>
      <c r="K627" s="55" t="s">
        <v>2267</v>
      </c>
      <c r="L627" s="55" t="s">
        <v>1542</v>
      </c>
      <c r="M627" s="56" t="s">
        <v>995</v>
      </c>
      <c r="N627" s="56" t="s">
        <v>440</v>
      </c>
      <c r="O627" s="57" t="s">
        <v>1188</v>
      </c>
      <c r="P627" s="57" t="s">
        <v>1189</v>
      </c>
    </row>
    <row r="628" spans="1:16" ht="26.25" thickBot="1" x14ac:dyDescent="0.25">
      <c r="A628" s="46" t="str">
        <f t="shared" si="54"/>
        <v> arXiv 1510.02111 </v>
      </c>
      <c r="B628" s="12" t="str">
        <f t="shared" si="55"/>
        <v>I</v>
      </c>
      <c r="C628" s="46">
        <f t="shared" si="56"/>
        <v>55788.366670000003</v>
      </c>
      <c r="D628" s="9" t="str">
        <f t="shared" si="57"/>
        <v>vis</v>
      </c>
      <c r="E628" s="54">
        <f>VLOOKUP(C628,Active!C$21:E$968,3,FALSE)</f>
        <v>8064.9995105948437</v>
      </c>
      <c r="F628" s="12" t="s">
        <v>324</v>
      </c>
      <c r="G628" s="9" t="str">
        <f t="shared" si="58"/>
        <v>55788.36667</v>
      </c>
      <c r="H628" s="46">
        <f t="shared" si="59"/>
        <v>8065</v>
      </c>
      <c r="I628" s="55" t="s">
        <v>2268</v>
      </c>
      <c r="J628" s="56" t="s">
        <v>2269</v>
      </c>
      <c r="K628" s="55" t="s">
        <v>2270</v>
      </c>
      <c r="L628" s="55" t="s">
        <v>1542</v>
      </c>
      <c r="M628" s="56" t="s">
        <v>995</v>
      </c>
      <c r="N628" s="56" t="s">
        <v>440</v>
      </c>
      <c r="O628" s="57" t="s">
        <v>1188</v>
      </c>
      <c r="P628" s="57" t="s">
        <v>1189</v>
      </c>
    </row>
    <row r="629" spans="1:16" ht="26.25" thickBot="1" x14ac:dyDescent="0.25">
      <c r="A629" s="46" t="str">
        <f t="shared" si="54"/>
        <v> arXiv 1510.02111 </v>
      </c>
      <c r="B629" s="12" t="str">
        <f t="shared" si="55"/>
        <v>I</v>
      </c>
      <c r="C629" s="46">
        <f t="shared" si="56"/>
        <v>55790.544889999997</v>
      </c>
      <c r="D629" s="9" t="str">
        <f t="shared" si="57"/>
        <v>vis</v>
      </c>
      <c r="E629" s="54">
        <f>VLOOKUP(C629,Active!C$21:E$968,3,FALSE)</f>
        <v>8065.9995407120814</v>
      </c>
      <c r="F629" s="12" t="s">
        <v>324</v>
      </c>
      <c r="G629" s="9" t="str">
        <f t="shared" si="58"/>
        <v>55790.54489</v>
      </c>
      <c r="H629" s="46">
        <f t="shared" si="59"/>
        <v>8066</v>
      </c>
      <c r="I629" s="55" t="s">
        <v>2271</v>
      </c>
      <c r="J629" s="56" t="s">
        <v>2272</v>
      </c>
      <c r="K629" s="55" t="s">
        <v>2273</v>
      </c>
      <c r="L629" s="55" t="s">
        <v>1241</v>
      </c>
      <c r="M629" s="56" t="s">
        <v>995</v>
      </c>
      <c r="N629" s="56" t="s">
        <v>440</v>
      </c>
      <c r="O629" s="57" t="s">
        <v>1188</v>
      </c>
      <c r="P629" s="57" t="s">
        <v>1189</v>
      </c>
    </row>
    <row r="630" spans="1:16" ht="26.25" thickBot="1" x14ac:dyDescent="0.25">
      <c r="A630" s="46" t="str">
        <f t="shared" si="54"/>
        <v> arXiv 1510.02111 </v>
      </c>
      <c r="B630" s="12" t="str">
        <f t="shared" si="55"/>
        <v>I</v>
      </c>
      <c r="C630" s="46">
        <f t="shared" si="56"/>
        <v>55792.722970000003</v>
      </c>
      <c r="D630" s="9" t="str">
        <f t="shared" si="57"/>
        <v>vis</v>
      </c>
      <c r="E630" s="54">
        <f>VLOOKUP(C630,Active!C$21:E$968,3,FALSE)</f>
        <v>8066.9995065547255</v>
      </c>
      <c r="F630" s="12" t="s">
        <v>324</v>
      </c>
      <c r="G630" s="9" t="str">
        <f t="shared" si="58"/>
        <v>55792.72297</v>
      </c>
      <c r="H630" s="46">
        <f t="shared" si="59"/>
        <v>8067</v>
      </c>
      <c r="I630" s="55" t="s">
        <v>2274</v>
      </c>
      <c r="J630" s="56" t="s">
        <v>2275</v>
      </c>
      <c r="K630" s="55" t="s">
        <v>2276</v>
      </c>
      <c r="L630" s="55" t="s">
        <v>1542</v>
      </c>
      <c r="M630" s="56" t="s">
        <v>995</v>
      </c>
      <c r="N630" s="56" t="s">
        <v>440</v>
      </c>
      <c r="O630" s="57" t="s">
        <v>1188</v>
      </c>
      <c r="P630" s="57" t="s">
        <v>1189</v>
      </c>
    </row>
    <row r="631" spans="1:16" ht="26.25" thickBot="1" x14ac:dyDescent="0.25">
      <c r="A631" s="46" t="str">
        <f t="shared" si="54"/>
        <v> arXiv 1510.02111 </v>
      </c>
      <c r="B631" s="12" t="str">
        <f t="shared" si="55"/>
        <v>I</v>
      </c>
      <c r="C631" s="46">
        <f t="shared" si="56"/>
        <v>55794.901120000002</v>
      </c>
      <c r="D631" s="9" t="str">
        <f t="shared" si="57"/>
        <v>vis</v>
      </c>
      <c r="E631" s="54">
        <f>VLOOKUP(C631,Active!C$21:E$968,3,FALSE)</f>
        <v>8067.9995045346668</v>
      </c>
      <c r="F631" s="12" t="s">
        <v>324</v>
      </c>
      <c r="G631" s="9" t="str">
        <f t="shared" si="58"/>
        <v>55794.90112</v>
      </c>
      <c r="H631" s="46">
        <f t="shared" si="59"/>
        <v>8068</v>
      </c>
      <c r="I631" s="55" t="s">
        <v>2277</v>
      </c>
      <c r="J631" s="56" t="s">
        <v>2278</v>
      </c>
      <c r="K631" s="55" t="s">
        <v>2279</v>
      </c>
      <c r="L631" s="55" t="s">
        <v>1387</v>
      </c>
      <c r="M631" s="56" t="s">
        <v>995</v>
      </c>
      <c r="N631" s="56" t="s">
        <v>440</v>
      </c>
      <c r="O631" s="57" t="s">
        <v>1188</v>
      </c>
      <c r="P631" s="57" t="s">
        <v>1189</v>
      </c>
    </row>
    <row r="632" spans="1:16" ht="26.25" thickBot="1" x14ac:dyDescent="0.25">
      <c r="A632" s="46" t="str">
        <f t="shared" si="54"/>
        <v> arXiv 1510.02111 </v>
      </c>
      <c r="B632" s="12" t="str">
        <f t="shared" si="55"/>
        <v>I</v>
      </c>
      <c r="C632" s="46">
        <f t="shared" si="56"/>
        <v>55797.079250000003</v>
      </c>
      <c r="D632" s="9" t="str">
        <f t="shared" si="57"/>
        <v>vis</v>
      </c>
      <c r="E632" s="54">
        <f>VLOOKUP(C632,Active!C$21:E$968,3,FALSE)</f>
        <v>8068.9994933325224</v>
      </c>
      <c r="F632" s="12" t="s">
        <v>324</v>
      </c>
      <c r="G632" s="9" t="str">
        <f t="shared" si="58"/>
        <v>55797.07925</v>
      </c>
      <c r="H632" s="46">
        <f t="shared" si="59"/>
        <v>8069</v>
      </c>
      <c r="I632" s="55" t="s">
        <v>2280</v>
      </c>
      <c r="J632" s="56" t="s">
        <v>2281</v>
      </c>
      <c r="K632" s="55" t="s">
        <v>2282</v>
      </c>
      <c r="L632" s="55" t="s">
        <v>1245</v>
      </c>
      <c r="M632" s="56" t="s">
        <v>995</v>
      </c>
      <c r="N632" s="56" t="s">
        <v>440</v>
      </c>
      <c r="O632" s="57" t="s">
        <v>1188</v>
      </c>
      <c r="P632" s="57" t="s">
        <v>1189</v>
      </c>
    </row>
    <row r="633" spans="1:16" ht="26.25" thickBot="1" x14ac:dyDescent="0.25">
      <c r="A633" s="46" t="str">
        <f t="shared" si="54"/>
        <v> arXiv 1510.02111 </v>
      </c>
      <c r="B633" s="12" t="str">
        <f t="shared" si="55"/>
        <v>I</v>
      </c>
      <c r="C633" s="46">
        <f t="shared" si="56"/>
        <v>55799.257400000002</v>
      </c>
      <c r="D633" s="9" t="str">
        <f t="shared" si="57"/>
        <v>vis</v>
      </c>
      <c r="E633" s="54">
        <f>VLOOKUP(C633,Active!C$21:E$968,3,FALSE)</f>
        <v>8069.9994913124638</v>
      </c>
      <c r="F633" s="12" t="s">
        <v>324</v>
      </c>
      <c r="G633" s="9" t="str">
        <f t="shared" si="58"/>
        <v>55799.25740</v>
      </c>
      <c r="H633" s="46">
        <f t="shared" si="59"/>
        <v>8070</v>
      </c>
      <c r="I633" s="55" t="s">
        <v>2283</v>
      </c>
      <c r="J633" s="56" t="s">
        <v>2284</v>
      </c>
      <c r="K633" s="55" t="s">
        <v>2285</v>
      </c>
      <c r="L633" s="55" t="s">
        <v>1265</v>
      </c>
      <c r="M633" s="56" t="s">
        <v>995</v>
      </c>
      <c r="N633" s="56" t="s">
        <v>440</v>
      </c>
      <c r="O633" s="57" t="s">
        <v>1188</v>
      </c>
      <c r="P633" s="57" t="s">
        <v>1189</v>
      </c>
    </row>
    <row r="634" spans="1:16" ht="26.25" thickBot="1" x14ac:dyDescent="0.25">
      <c r="A634" s="46" t="str">
        <f t="shared" si="54"/>
        <v> arXiv 1510.02111 </v>
      </c>
      <c r="B634" s="12" t="str">
        <f t="shared" si="55"/>
        <v>I</v>
      </c>
      <c r="C634" s="46">
        <f t="shared" si="56"/>
        <v>55801.435559999998</v>
      </c>
      <c r="D634" s="9" t="str">
        <f t="shared" si="57"/>
        <v>vis</v>
      </c>
      <c r="E634" s="54">
        <f>VLOOKUP(C634,Active!C$21:E$968,3,FALSE)</f>
        <v>8070.9994938834461</v>
      </c>
      <c r="F634" s="12" t="s">
        <v>324</v>
      </c>
      <c r="G634" s="9" t="str">
        <f t="shared" si="58"/>
        <v>55801.43556</v>
      </c>
      <c r="H634" s="46">
        <f t="shared" si="59"/>
        <v>8071</v>
      </c>
      <c r="I634" s="55" t="s">
        <v>2286</v>
      </c>
      <c r="J634" s="56" t="s">
        <v>2287</v>
      </c>
      <c r="K634" s="55" t="s">
        <v>2288</v>
      </c>
      <c r="L634" s="55" t="s">
        <v>1245</v>
      </c>
      <c r="M634" s="56" t="s">
        <v>995</v>
      </c>
      <c r="N634" s="56" t="s">
        <v>440</v>
      </c>
      <c r="O634" s="57" t="s">
        <v>1188</v>
      </c>
      <c r="P634" s="57" t="s">
        <v>1189</v>
      </c>
    </row>
    <row r="635" spans="1:16" ht="26.25" thickBot="1" x14ac:dyDescent="0.25">
      <c r="A635" s="46" t="str">
        <f t="shared" si="54"/>
        <v> arXiv 1510.02111 </v>
      </c>
      <c r="B635" s="12" t="str">
        <f t="shared" si="55"/>
        <v>I</v>
      </c>
      <c r="C635" s="46">
        <f t="shared" si="56"/>
        <v>55803.613709999998</v>
      </c>
      <c r="D635" s="9" t="str">
        <f t="shared" si="57"/>
        <v>vis</v>
      </c>
      <c r="E635" s="54">
        <f>VLOOKUP(C635,Active!C$21:E$968,3,FALSE)</f>
        <v>8071.9994918633865</v>
      </c>
      <c r="F635" s="12" t="s">
        <v>324</v>
      </c>
      <c r="G635" s="9" t="str">
        <f t="shared" si="58"/>
        <v>55803.61371</v>
      </c>
      <c r="H635" s="46">
        <f t="shared" si="59"/>
        <v>8072</v>
      </c>
      <c r="I635" s="55" t="s">
        <v>2289</v>
      </c>
      <c r="J635" s="56" t="s">
        <v>2290</v>
      </c>
      <c r="K635" s="55" t="s">
        <v>2291</v>
      </c>
      <c r="L635" s="55" t="s">
        <v>1265</v>
      </c>
      <c r="M635" s="56" t="s">
        <v>995</v>
      </c>
      <c r="N635" s="56" t="s">
        <v>440</v>
      </c>
      <c r="O635" s="57" t="s">
        <v>1188</v>
      </c>
      <c r="P635" s="57" t="s">
        <v>1189</v>
      </c>
    </row>
    <row r="636" spans="1:16" ht="26.25" thickBot="1" x14ac:dyDescent="0.25">
      <c r="A636" s="46" t="str">
        <f t="shared" si="54"/>
        <v> arXiv 1510.02111 </v>
      </c>
      <c r="B636" s="12" t="str">
        <f t="shared" si="55"/>
        <v>I</v>
      </c>
      <c r="C636" s="46">
        <f t="shared" si="56"/>
        <v>55805.791830000002</v>
      </c>
      <c r="D636" s="9" t="str">
        <f t="shared" si="57"/>
        <v>vis</v>
      </c>
      <c r="E636" s="54">
        <f>VLOOKUP(C636,Active!C$21:E$968,3,FALSE)</f>
        <v>8072.999476070202</v>
      </c>
      <c r="F636" s="12" t="s">
        <v>324</v>
      </c>
      <c r="G636" s="9" t="str">
        <f t="shared" si="58"/>
        <v>55805.79183</v>
      </c>
      <c r="H636" s="46">
        <f t="shared" si="59"/>
        <v>8073</v>
      </c>
      <c r="I636" s="55" t="s">
        <v>2292</v>
      </c>
      <c r="J636" s="56" t="s">
        <v>2293</v>
      </c>
      <c r="K636" s="55" t="s">
        <v>2294</v>
      </c>
      <c r="L636" s="55" t="s">
        <v>1196</v>
      </c>
      <c r="M636" s="56" t="s">
        <v>995</v>
      </c>
      <c r="N636" s="56" t="s">
        <v>440</v>
      </c>
      <c r="O636" s="57" t="s">
        <v>1188</v>
      </c>
      <c r="P636" s="57" t="s">
        <v>1189</v>
      </c>
    </row>
    <row r="637" spans="1:16" ht="26.25" thickBot="1" x14ac:dyDescent="0.25">
      <c r="A637" s="46" t="str">
        <f t="shared" si="54"/>
        <v> arXiv 1510.02111 </v>
      </c>
      <c r="B637" s="12" t="str">
        <f t="shared" si="55"/>
        <v>I</v>
      </c>
      <c r="C637" s="46">
        <f t="shared" si="56"/>
        <v>55807.969989999998</v>
      </c>
      <c r="D637" s="9" t="str">
        <f t="shared" si="57"/>
        <v>vis</v>
      </c>
      <c r="E637" s="54">
        <f>VLOOKUP(C637,Active!C$21:E$968,3,FALSE)</f>
        <v>8073.9994786411835</v>
      </c>
      <c r="F637" s="12" t="s">
        <v>324</v>
      </c>
      <c r="G637" s="9" t="str">
        <f t="shared" si="58"/>
        <v>55807.96999</v>
      </c>
      <c r="H637" s="46">
        <f t="shared" si="59"/>
        <v>8074</v>
      </c>
      <c r="I637" s="55" t="s">
        <v>2295</v>
      </c>
      <c r="J637" s="56" t="s">
        <v>2296</v>
      </c>
      <c r="K637" s="55" t="s">
        <v>2297</v>
      </c>
      <c r="L637" s="55" t="s">
        <v>1196</v>
      </c>
      <c r="M637" s="56" t="s">
        <v>995</v>
      </c>
      <c r="N637" s="56" t="s">
        <v>440</v>
      </c>
      <c r="O637" s="57" t="s">
        <v>1188</v>
      </c>
      <c r="P637" s="57" t="s">
        <v>1189</v>
      </c>
    </row>
    <row r="638" spans="1:16" ht="26.25" thickBot="1" x14ac:dyDescent="0.25">
      <c r="A638" s="46" t="str">
        <f t="shared" si="54"/>
        <v> arXiv 1510.02111 </v>
      </c>
      <c r="B638" s="12" t="str">
        <f t="shared" si="55"/>
        <v>I</v>
      </c>
      <c r="C638" s="46">
        <f t="shared" si="56"/>
        <v>55810.148150000001</v>
      </c>
      <c r="D638" s="9" t="str">
        <f t="shared" si="57"/>
        <v>vis</v>
      </c>
      <c r="E638" s="54">
        <f>VLOOKUP(C638,Active!C$21:E$968,3,FALSE)</f>
        <v>8074.9994812121695</v>
      </c>
      <c r="F638" s="12" t="s">
        <v>324</v>
      </c>
      <c r="G638" s="9" t="str">
        <f t="shared" si="58"/>
        <v>55810.14815</v>
      </c>
      <c r="H638" s="46">
        <f t="shared" si="59"/>
        <v>8075</v>
      </c>
      <c r="I638" s="55" t="s">
        <v>2298</v>
      </c>
      <c r="J638" s="56" t="s">
        <v>2299</v>
      </c>
      <c r="K638" s="55" t="s">
        <v>2300</v>
      </c>
      <c r="L638" s="55" t="s">
        <v>1187</v>
      </c>
      <c r="M638" s="56" t="s">
        <v>995</v>
      </c>
      <c r="N638" s="56" t="s">
        <v>440</v>
      </c>
      <c r="O638" s="57" t="s">
        <v>1188</v>
      </c>
      <c r="P638" s="57" t="s">
        <v>1189</v>
      </c>
    </row>
    <row r="639" spans="1:16" ht="26.25" thickBot="1" x14ac:dyDescent="0.25">
      <c r="A639" s="46" t="str">
        <f t="shared" si="54"/>
        <v> arXiv 1510.02111 </v>
      </c>
      <c r="B639" s="12" t="str">
        <f t="shared" si="55"/>
        <v>I</v>
      </c>
      <c r="C639" s="46">
        <f t="shared" si="56"/>
        <v>55812.326300000001</v>
      </c>
      <c r="D639" s="9" t="str">
        <f t="shared" si="57"/>
        <v>vis</v>
      </c>
      <c r="E639" s="54">
        <f>VLOOKUP(C639,Active!C$21:E$968,3,FALSE)</f>
        <v>8075.9994791921099</v>
      </c>
      <c r="F639" s="12" t="s">
        <v>324</v>
      </c>
      <c r="G639" s="9" t="str">
        <f t="shared" si="58"/>
        <v>55812.32630</v>
      </c>
      <c r="H639" s="46">
        <f t="shared" si="59"/>
        <v>8076</v>
      </c>
      <c r="I639" s="55" t="s">
        <v>2301</v>
      </c>
      <c r="J639" s="56" t="s">
        <v>2302</v>
      </c>
      <c r="K639" s="55" t="s">
        <v>2303</v>
      </c>
      <c r="L639" s="55" t="s">
        <v>1187</v>
      </c>
      <c r="M639" s="56" t="s">
        <v>995</v>
      </c>
      <c r="N639" s="56" t="s">
        <v>440</v>
      </c>
      <c r="O639" s="57" t="s">
        <v>1188</v>
      </c>
      <c r="P639" s="57" t="s">
        <v>1189</v>
      </c>
    </row>
    <row r="640" spans="1:16" ht="26.25" thickBot="1" x14ac:dyDescent="0.25">
      <c r="A640" s="46" t="str">
        <f t="shared" si="54"/>
        <v> arXiv 1510.02111 </v>
      </c>
      <c r="B640" s="12" t="str">
        <f t="shared" si="55"/>
        <v>I</v>
      </c>
      <c r="C640" s="46">
        <f t="shared" si="56"/>
        <v>55814.504480000003</v>
      </c>
      <c r="D640" s="9" t="str">
        <f t="shared" si="57"/>
        <v>vis</v>
      </c>
      <c r="E640" s="54">
        <f>VLOOKUP(C640,Active!C$21:E$968,3,FALSE)</f>
        <v>8076.9994909451807</v>
      </c>
      <c r="F640" s="12" t="s">
        <v>324</v>
      </c>
      <c r="G640" s="9" t="str">
        <f t="shared" si="58"/>
        <v>55814.50448</v>
      </c>
      <c r="H640" s="46">
        <f t="shared" si="59"/>
        <v>8077</v>
      </c>
      <c r="I640" s="55" t="s">
        <v>2304</v>
      </c>
      <c r="J640" s="56" t="s">
        <v>2305</v>
      </c>
      <c r="K640" s="55" t="s">
        <v>2306</v>
      </c>
      <c r="L640" s="55" t="s">
        <v>1265</v>
      </c>
      <c r="M640" s="56" t="s">
        <v>995</v>
      </c>
      <c r="N640" s="56" t="s">
        <v>440</v>
      </c>
      <c r="O640" s="57" t="s">
        <v>1188</v>
      </c>
      <c r="P640" s="57" t="s">
        <v>1189</v>
      </c>
    </row>
    <row r="641" spans="1:16" ht="26.25" thickBot="1" x14ac:dyDescent="0.25">
      <c r="A641" s="46" t="str">
        <f t="shared" si="54"/>
        <v> arXiv 1510.02111 </v>
      </c>
      <c r="B641" s="12" t="str">
        <f t="shared" si="55"/>
        <v>I</v>
      </c>
      <c r="C641" s="46">
        <f t="shared" si="56"/>
        <v>55816.682610000003</v>
      </c>
      <c r="D641" s="9" t="str">
        <f t="shared" si="57"/>
        <v>vis</v>
      </c>
      <c r="E641" s="54">
        <f>VLOOKUP(C641,Active!C$21:E$968,3,FALSE)</f>
        <v>8077.9994797430363</v>
      </c>
      <c r="F641" s="12" t="s">
        <v>324</v>
      </c>
      <c r="G641" s="9" t="str">
        <f t="shared" si="58"/>
        <v>55816.68261</v>
      </c>
      <c r="H641" s="46">
        <f t="shared" si="59"/>
        <v>8078</v>
      </c>
      <c r="I641" s="55" t="s">
        <v>2307</v>
      </c>
      <c r="J641" s="56" t="s">
        <v>2308</v>
      </c>
      <c r="K641" s="55" t="s">
        <v>2309</v>
      </c>
      <c r="L641" s="55" t="s">
        <v>1187</v>
      </c>
      <c r="M641" s="56" t="s">
        <v>995</v>
      </c>
      <c r="N641" s="56" t="s">
        <v>440</v>
      </c>
      <c r="O641" s="57" t="s">
        <v>1188</v>
      </c>
      <c r="P641" s="57" t="s">
        <v>1189</v>
      </c>
    </row>
    <row r="642" spans="1:16" ht="26.25" thickBot="1" x14ac:dyDescent="0.25">
      <c r="A642" s="46" t="str">
        <f t="shared" si="54"/>
        <v> arXiv 1510.02111 </v>
      </c>
      <c r="B642" s="12" t="str">
        <f t="shared" si="55"/>
        <v>I</v>
      </c>
      <c r="C642" s="46">
        <f t="shared" si="56"/>
        <v>55818.86073</v>
      </c>
      <c r="D642" s="9" t="str">
        <f t="shared" si="57"/>
        <v>vis</v>
      </c>
      <c r="E642" s="54">
        <f>VLOOKUP(C642,Active!C$21:E$968,3,FALSE)</f>
        <v>8078.9994639498482</v>
      </c>
      <c r="F642" s="12" t="s">
        <v>324</v>
      </c>
      <c r="G642" s="9" t="str">
        <f t="shared" si="58"/>
        <v>55818.86073</v>
      </c>
      <c r="H642" s="46">
        <f t="shared" si="59"/>
        <v>8079</v>
      </c>
      <c r="I642" s="55" t="s">
        <v>2310</v>
      </c>
      <c r="J642" s="56" t="s">
        <v>2311</v>
      </c>
      <c r="K642" s="55" t="s">
        <v>2312</v>
      </c>
      <c r="L642" s="55" t="s">
        <v>1204</v>
      </c>
      <c r="M642" s="56" t="s">
        <v>995</v>
      </c>
      <c r="N642" s="56" t="s">
        <v>440</v>
      </c>
      <c r="O642" s="57" t="s">
        <v>1188</v>
      </c>
      <c r="P642" s="57" t="s">
        <v>1189</v>
      </c>
    </row>
    <row r="643" spans="1:16" ht="26.25" thickBot="1" x14ac:dyDescent="0.25">
      <c r="A643" s="46" t="str">
        <f t="shared" si="54"/>
        <v> arXiv 1510.02111 </v>
      </c>
      <c r="B643" s="12" t="str">
        <f t="shared" si="55"/>
        <v>I</v>
      </c>
      <c r="C643" s="46">
        <f t="shared" si="56"/>
        <v>55821.038860000001</v>
      </c>
      <c r="D643" s="9" t="str">
        <f t="shared" si="57"/>
        <v>vis</v>
      </c>
      <c r="E643" s="54">
        <f>VLOOKUP(C643,Active!C$21:E$968,3,FALSE)</f>
        <v>8079.9994527477038</v>
      </c>
      <c r="F643" s="12" t="s">
        <v>324</v>
      </c>
      <c r="G643" s="9" t="str">
        <f t="shared" si="58"/>
        <v>55821.03886</v>
      </c>
      <c r="H643" s="46">
        <f t="shared" si="59"/>
        <v>8080</v>
      </c>
      <c r="I643" s="55" t="s">
        <v>2313</v>
      </c>
      <c r="J643" s="56" t="s">
        <v>2314</v>
      </c>
      <c r="K643" s="55" t="s">
        <v>2315</v>
      </c>
      <c r="L643" s="55" t="s">
        <v>1284</v>
      </c>
      <c r="M643" s="56" t="s">
        <v>995</v>
      </c>
      <c r="N643" s="56" t="s">
        <v>440</v>
      </c>
      <c r="O643" s="57" t="s">
        <v>1188</v>
      </c>
      <c r="P643" s="57" t="s">
        <v>1189</v>
      </c>
    </row>
    <row r="644" spans="1:16" ht="26.25" thickBot="1" x14ac:dyDescent="0.25">
      <c r="A644" s="46" t="str">
        <f t="shared" si="54"/>
        <v> arXiv 1510.02111 </v>
      </c>
      <c r="B644" s="12" t="str">
        <f t="shared" si="55"/>
        <v>I</v>
      </c>
      <c r="C644" s="46">
        <f t="shared" si="56"/>
        <v>55823.217100000002</v>
      </c>
      <c r="D644" s="9" t="str">
        <f t="shared" si="57"/>
        <v>vis</v>
      </c>
      <c r="E644" s="54">
        <f>VLOOKUP(C644,Active!C$21:E$968,3,FALSE)</f>
        <v>8080.9994920470308</v>
      </c>
      <c r="F644" s="12" t="s">
        <v>324</v>
      </c>
      <c r="G644" s="9" t="str">
        <f t="shared" si="58"/>
        <v>55823.21710</v>
      </c>
      <c r="H644" s="46">
        <f t="shared" si="59"/>
        <v>8081</v>
      </c>
      <c r="I644" s="55" t="s">
        <v>2316</v>
      </c>
      <c r="J644" s="56" t="s">
        <v>2317</v>
      </c>
      <c r="K644" s="55" t="s">
        <v>2318</v>
      </c>
      <c r="L644" s="55" t="s">
        <v>1265</v>
      </c>
      <c r="M644" s="56" t="s">
        <v>995</v>
      </c>
      <c r="N644" s="56" t="s">
        <v>440</v>
      </c>
      <c r="O644" s="57" t="s">
        <v>1188</v>
      </c>
      <c r="P644" s="57" t="s">
        <v>1189</v>
      </c>
    </row>
    <row r="645" spans="1:16" ht="26.25" thickBot="1" x14ac:dyDescent="0.25">
      <c r="A645" s="46" t="str">
        <f t="shared" si="54"/>
        <v> arXiv 1510.02111 </v>
      </c>
      <c r="B645" s="12" t="str">
        <f t="shared" si="55"/>
        <v>I</v>
      </c>
      <c r="C645" s="46">
        <f t="shared" si="56"/>
        <v>55825.39518</v>
      </c>
      <c r="D645" s="9" t="str">
        <f t="shared" si="57"/>
        <v>vis</v>
      </c>
      <c r="E645" s="54">
        <f>VLOOKUP(C645,Active!C$21:E$968,3,FALSE)</f>
        <v>8081.9994578896712</v>
      </c>
      <c r="F645" s="12" t="s">
        <v>324</v>
      </c>
      <c r="G645" s="9" t="str">
        <f t="shared" si="58"/>
        <v>55825.39518</v>
      </c>
      <c r="H645" s="46">
        <f t="shared" si="59"/>
        <v>8082</v>
      </c>
      <c r="I645" s="55" t="s">
        <v>2319</v>
      </c>
      <c r="J645" s="56" t="s">
        <v>2320</v>
      </c>
      <c r="K645" s="55" t="s">
        <v>2321</v>
      </c>
      <c r="L645" s="55" t="s">
        <v>1200</v>
      </c>
      <c r="M645" s="56" t="s">
        <v>995</v>
      </c>
      <c r="N645" s="56" t="s">
        <v>440</v>
      </c>
      <c r="O645" s="57" t="s">
        <v>1188</v>
      </c>
      <c r="P645" s="57" t="s">
        <v>1189</v>
      </c>
    </row>
    <row r="646" spans="1:16" ht="26.25" thickBot="1" x14ac:dyDescent="0.25">
      <c r="A646" s="46" t="str">
        <f t="shared" si="54"/>
        <v> arXiv 1510.02111 </v>
      </c>
      <c r="B646" s="12" t="str">
        <f t="shared" si="55"/>
        <v>I</v>
      </c>
      <c r="C646" s="46">
        <f t="shared" si="56"/>
        <v>55827.573340000003</v>
      </c>
      <c r="D646" s="9" t="str">
        <f t="shared" si="57"/>
        <v>vis</v>
      </c>
      <c r="E646" s="54">
        <f>VLOOKUP(C646,Active!C$21:E$968,3,FALSE)</f>
        <v>8082.9994604606563</v>
      </c>
      <c r="F646" s="12" t="s">
        <v>324</v>
      </c>
      <c r="G646" s="9" t="str">
        <f t="shared" si="58"/>
        <v>55827.57334</v>
      </c>
      <c r="H646" s="46">
        <f t="shared" si="59"/>
        <v>8083</v>
      </c>
      <c r="I646" s="55" t="s">
        <v>2322</v>
      </c>
      <c r="J646" s="56" t="s">
        <v>2323</v>
      </c>
      <c r="K646" s="55" t="s">
        <v>2324</v>
      </c>
      <c r="L646" s="55" t="s">
        <v>1200</v>
      </c>
      <c r="M646" s="56" t="s">
        <v>995</v>
      </c>
      <c r="N646" s="56" t="s">
        <v>440</v>
      </c>
      <c r="O646" s="57" t="s">
        <v>1188</v>
      </c>
      <c r="P646" s="57" t="s">
        <v>1189</v>
      </c>
    </row>
    <row r="647" spans="1:16" ht="26.25" thickBot="1" x14ac:dyDescent="0.25">
      <c r="A647" s="46" t="str">
        <f t="shared" si="54"/>
        <v> arXiv 1510.02111 </v>
      </c>
      <c r="B647" s="12" t="str">
        <f t="shared" si="55"/>
        <v>I</v>
      </c>
      <c r="C647" s="46">
        <f t="shared" si="56"/>
        <v>55829.751519999998</v>
      </c>
      <c r="D647" s="9" t="str">
        <f t="shared" si="57"/>
        <v>vis</v>
      </c>
      <c r="E647" s="54">
        <f>VLOOKUP(C647,Active!C$21:E$968,3,FALSE)</f>
        <v>8083.9994722137235</v>
      </c>
      <c r="F647" s="12" t="s">
        <v>324</v>
      </c>
      <c r="G647" s="9" t="str">
        <f t="shared" si="58"/>
        <v>55829.75152</v>
      </c>
      <c r="H647" s="46">
        <f t="shared" si="59"/>
        <v>8084</v>
      </c>
      <c r="I647" s="55" t="s">
        <v>2325</v>
      </c>
      <c r="J647" s="56" t="s">
        <v>2326</v>
      </c>
      <c r="K647" s="55" t="s">
        <v>2327</v>
      </c>
      <c r="L647" s="55" t="s">
        <v>1208</v>
      </c>
      <c r="M647" s="56" t="s">
        <v>995</v>
      </c>
      <c r="N647" s="56" t="s">
        <v>440</v>
      </c>
      <c r="O647" s="57" t="s">
        <v>1188</v>
      </c>
      <c r="P647" s="57" t="s">
        <v>1189</v>
      </c>
    </row>
    <row r="648" spans="1:16" ht="26.25" thickBot="1" x14ac:dyDescent="0.25">
      <c r="A648" s="46" t="str">
        <f t="shared" si="54"/>
        <v> arXiv 1510.02111 </v>
      </c>
      <c r="B648" s="12" t="str">
        <f t="shared" si="55"/>
        <v>I</v>
      </c>
      <c r="C648" s="46">
        <f t="shared" si="56"/>
        <v>55831.929600000003</v>
      </c>
      <c r="D648" s="9" t="str">
        <f t="shared" si="57"/>
        <v>vis</v>
      </c>
      <c r="E648" s="54">
        <f>VLOOKUP(C648,Active!C$21:E$968,3,FALSE)</f>
        <v>8084.9994380563685</v>
      </c>
      <c r="F648" s="12" t="s">
        <v>324</v>
      </c>
      <c r="G648" s="9" t="str">
        <f t="shared" si="58"/>
        <v>55831.92960</v>
      </c>
      <c r="H648" s="46">
        <f t="shared" si="59"/>
        <v>8085</v>
      </c>
      <c r="I648" s="55" t="s">
        <v>2328</v>
      </c>
      <c r="J648" s="56" t="s">
        <v>2329</v>
      </c>
      <c r="K648" s="55" t="s">
        <v>2330</v>
      </c>
      <c r="L648" s="55" t="s">
        <v>1288</v>
      </c>
      <c r="M648" s="56" t="s">
        <v>995</v>
      </c>
      <c r="N648" s="56" t="s">
        <v>440</v>
      </c>
      <c r="O648" s="57" t="s">
        <v>1188</v>
      </c>
      <c r="P648" s="57" t="s">
        <v>1189</v>
      </c>
    </row>
    <row r="649" spans="1:16" ht="26.25" thickBot="1" x14ac:dyDescent="0.25">
      <c r="A649" s="46" t="str">
        <f t="shared" si="54"/>
        <v> arXiv 1510.02111 </v>
      </c>
      <c r="B649" s="12" t="str">
        <f t="shared" si="55"/>
        <v>I</v>
      </c>
      <c r="C649" s="46">
        <f t="shared" si="56"/>
        <v>55836.285980000001</v>
      </c>
      <c r="D649" s="9" t="str">
        <f t="shared" si="57"/>
        <v>vis</v>
      </c>
      <c r="E649" s="54">
        <f>VLOOKUP(C649,Active!C$21:E$968,3,FALSE)</f>
        <v>8086.9994707445912</v>
      </c>
      <c r="F649" s="12" t="s">
        <v>324</v>
      </c>
      <c r="G649" s="9" t="str">
        <f t="shared" si="58"/>
        <v>55836.28598</v>
      </c>
      <c r="H649" s="46">
        <f t="shared" si="59"/>
        <v>8087</v>
      </c>
      <c r="I649" s="55" t="s">
        <v>2331</v>
      </c>
      <c r="J649" s="56" t="s">
        <v>2332</v>
      </c>
      <c r="K649" s="55" t="s">
        <v>2333</v>
      </c>
      <c r="L649" s="55" t="s">
        <v>1208</v>
      </c>
      <c r="M649" s="56" t="s">
        <v>995</v>
      </c>
      <c r="N649" s="56" t="s">
        <v>440</v>
      </c>
      <c r="O649" s="57" t="s">
        <v>1188</v>
      </c>
      <c r="P649" s="57" t="s">
        <v>1189</v>
      </c>
    </row>
    <row r="650" spans="1:16" ht="26.25" thickBot="1" x14ac:dyDescent="0.25">
      <c r="A650" s="46" t="str">
        <f t="shared" si="54"/>
        <v> arXiv 1510.02111 </v>
      </c>
      <c r="B650" s="12" t="str">
        <f t="shared" si="55"/>
        <v>I</v>
      </c>
      <c r="C650" s="46">
        <f t="shared" si="56"/>
        <v>55838.46413</v>
      </c>
      <c r="D650" s="9" t="str">
        <f t="shared" si="57"/>
        <v>vis</v>
      </c>
      <c r="E650" s="54">
        <f>VLOOKUP(C650,Active!C$21:E$968,3,FALSE)</f>
        <v>8087.9994687245326</v>
      </c>
      <c r="F650" s="12" t="s">
        <v>324</v>
      </c>
      <c r="G650" s="9" t="str">
        <f t="shared" si="58"/>
        <v>55838.46413</v>
      </c>
      <c r="H650" s="46">
        <f t="shared" si="59"/>
        <v>8088</v>
      </c>
      <c r="I650" s="55" t="s">
        <v>2334</v>
      </c>
      <c r="J650" s="56" t="s">
        <v>2335</v>
      </c>
      <c r="K650" s="55" t="s">
        <v>2336</v>
      </c>
      <c r="L650" s="55" t="s">
        <v>1212</v>
      </c>
      <c r="M650" s="56" t="s">
        <v>995</v>
      </c>
      <c r="N650" s="56" t="s">
        <v>440</v>
      </c>
      <c r="O650" s="57" t="s">
        <v>1188</v>
      </c>
      <c r="P650" s="57" t="s">
        <v>1189</v>
      </c>
    </row>
    <row r="651" spans="1:16" ht="26.25" thickBot="1" x14ac:dyDescent="0.25">
      <c r="A651" s="46" t="str">
        <f t="shared" ref="A651:A714" si="60">P651</f>
        <v> arXiv 1510.02111 </v>
      </c>
      <c r="B651" s="12" t="str">
        <f t="shared" ref="B651:B714" si="61">IF(H651=INT(H651),"I","II")</f>
        <v>I</v>
      </c>
      <c r="C651" s="46">
        <f t="shared" ref="C651:C714" si="62">1*G651</f>
        <v>55840.642249999997</v>
      </c>
      <c r="D651" s="9" t="str">
        <f t="shared" ref="D651:D714" si="63">VLOOKUP(F651,I$1:J$5,2,FALSE)</f>
        <v>vis</v>
      </c>
      <c r="E651" s="54">
        <f>VLOOKUP(C651,Active!C$21:E$968,3,FALSE)</f>
        <v>8088.9994529313435</v>
      </c>
      <c r="F651" s="12" t="s">
        <v>324</v>
      </c>
      <c r="G651" s="9" t="str">
        <f t="shared" ref="G651:G714" si="64">MID(I651,3,LEN(I651)-3)</f>
        <v>55840.64225</v>
      </c>
      <c r="H651" s="46">
        <f t="shared" ref="H651:H714" si="65">1*K651</f>
        <v>8089</v>
      </c>
      <c r="I651" s="55" t="s">
        <v>2341</v>
      </c>
      <c r="J651" s="56" t="s">
        <v>2338</v>
      </c>
      <c r="K651" s="55" t="s">
        <v>2339</v>
      </c>
      <c r="L651" s="55" t="s">
        <v>1284</v>
      </c>
      <c r="M651" s="56" t="s">
        <v>995</v>
      </c>
      <c r="N651" s="56" t="s">
        <v>440</v>
      </c>
      <c r="O651" s="57" t="s">
        <v>1188</v>
      </c>
      <c r="P651" s="57" t="s">
        <v>1189</v>
      </c>
    </row>
    <row r="652" spans="1:16" ht="26.25" thickBot="1" x14ac:dyDescent="0.25">
      <c r="A652" s="46" t="str">
        <f t="shared" si="60"/>
        <v> arXiv 1510.02111 </v>
      </c>
      <c r="B652" s="12" t="str">
        <f t="shared" si="61"/>
        <v>I</v>
      </c>
      <c r="C652" s="46">
        <f t="shared" si="62"/>
        <v>55842.820449999999</v>
      </c>
      <c r="D652" s="9" t="str">
        <f t="shared" si="63"/>
        <v>vis</v>
      </c>
      <c r="E652" s="54">
        <f>VLOOKUP(C652,Active!C$21:E$968,3,FALSE)</f>
        <v>8089.9994738665</v>
      </c>
      <c r="F652" s="12" t="s">
        <v>324</v>
      </c>
      <c r="G652" s="9" t="str">
        <f t="shared" si="64"/>
        <v>55842.82045</v>
      </c>
      <c r="H652" s="46">
        <f t="shared" si="65"/>
        <v>8090</v>
      </c>
      <c r="I652" s="55" t="s">
        <v>2342</v>
      </c>
      <c r="J652" s="56" t="s">
        <v>2343</v>
      </c>
      <c r="K652" s="55" t="s">
        <v>2344</v>
      </c>
      <c r="L652" s="55" t="s">
        <v>1208</v>
      </c>
      <c r="M652" s="56" t="s">
        <v>995</v>
      </c>
      <c r="N652" s="56" t="s">
        <v>440</v>
      </c>
      <c r="O652" s="57" t="s">
        <v>1188</v>
      </c>
      <c r="P652" s="57" t="s">
        <v>1189</v>
      </c>
    </row>
    <row r="653" spans="1:16" ht="26.25" thickBot="1" x14ac:dyDescent="0.25">
      <c r="A653" s="46" t="str">
        <f t="shared" si="60"/>
        <v> arXiv 1510.02111 </v>
      </c>
      <c r="B653" s="12" t="str">
        <f t="shared" si="61"/>
        <v>I</v>
      </c>
      <c r="C653" s="46">
        <f t="shared" si="62"/>
        <v>55844.998610000002</v>
      </c>
      <c r="D653" s="9" t="str">
        <f t="shared" si="63"/>
        <v>vis</v>
      </c>
      <c r="E653" s="54">
        <f>VLOOKUP(C653,Active!C$21:E$968,3,FALSE)</f>
        <v>8090.9994764374851</v>
      </c>
      <c r="F653" s="12" t="s">
        <v>324</v>
      </c>
      <c r="G653" s="9" t="str">
        <f t="shared" si="64"/>
        <v>55844.99861</v>
      </c>
      <c r="H653" s="46">
        <f t="shared" si="65"/>
        <v>8091</v>
      </c>
      <c r="I653" s="55" t="s">
        <v>2345</v>
      </c>
      <c r="J653" s="56" t="s">
        <v>2346</v>
      </c>
      <c r="K653" s="55" t="s">
        <v>2347</v>
      </c>
      <c r="L653" s="55" t="s">
        <v>1196</v>
      </c>
      <c r="M653" s="56" t="s">
        <v>995</v>
      </c>
      <c r="N653" s="56" t="s">
        <v>440</v>
      </c>
      <c r="O653" s="57" t="s">
        <v>1188</v>
      </c>
      <c r="P653" s="57" t="s">
        <v>1189</v>
      </c>
    </row>
    <row r="654" spans="1:16" ht="26.25" thickBot="1" x14ac:dyDescent="0.25">
      <c r="A654" s="46" t="str">
        <f t="shared" si="60"/>
        <v> arXiv 1510.02111 </v>
      </c>
      <c r="B654" s="12" t="str">
        <f t="shared" si="61"/>
        <v>I</v>
      </c>
      <c r="C654" s="46">
        <f t="shared" si="62"/>
        <v>55847.176749999999</v>
      </c>
      <c r="D654" s="9" t="str">
        <f t="shared" si="63"/>
        <v>vis</v>
      </c>
      <c r="E654" s="54">
        <f>VLOOKUP(C654,Active!C$21:E$968,3,FALSE)</f>
        <v>8091.9994698263818</v>
      </c>
      <c r="F654" s="12" t="s">
        <v>324</v>
      </c>
      <c r="G654" s="9" t="str">
        <f t="shared" si="64"/>
        <v>55847.17675</v>
      </c>
      <c r="H654" s="46">
        <f t="shared" si="65"/>
        <v>8092</v>
      </c>
      <c r="I654" s="55" t="s">
        <v>2348</v>
      </c>
      <c r="J654" s="56" t="s">
        <v>2349</v>
      </c>
      <c r="K654" s="55" t="s">
        <v>2350</v>
      </c>
      <c r="L654" s="55" t="s">
        <v>1208</v>
      </c>
      <c r="M654" s="56" t="s">
        <v>995</v>
      </c>
      <c r="N654" s="56" t="s">
        <v>440</v>
      </c>
      <c r="O654" s="57" t="s">
        <v>1188</v>
      </c>
      <c r="P654" s="57" t="s">
        <v>1189</v>
      </c>
    </row>
    <row r="655" spans="1:16" ht="26.25" thickBot="1" x14ac:dyDescent="0.25">
      <c r="A655" s="46" t="str">
        <f t="shared" si="60"/>
        <v> arXiv 1510.02111 </v>
      </c>
      <c r="B655" s="12" t="str">
        <f t="shared" si="61"/>
        <v>I</v>
      </c>
      <c r="C655" s="46">
        <f t="shared" si="62"/>
        <v>55849.354939999997</v>
      </c>
      <c r="D655" s="9" t="str">
        <f t="shared" si="63"/>
        <v>vis</v>
      </c>
      <c r="E655" s="54">
        <f>VLOOKUP(C655,Active!C$21:E$968,3,FALSE)</f>
        <v>8092.9994861704936</v>
      </c>
      <c r="F655" s="12" t="s">
        <v>324</v>
      </c>
      <c r="G655" s="9" t="str">
        <f t="shared" si="64"/>
        <v>55849.35494</v>
      </c>
      <c r="H655" s="46">
        <f t="shared" si="65"/>
        <v>8093</v>
      </c>
      <c r="I655" s="55" t="s">
        <v>2351</v>
      </c>
      <c r="J655" s="56" t="s">
        <v>2352</v>
      </c>
      <c r="K655" s="55" t="s">
        <v>2353</v>
      </c>
      <c r="L655" s="55" t="s">
        <v>1234</v>
      </c>
      <c r="M655" s="56" t="s">
        <v>995</v>
      </c>
      <c r="N655" s="56" t="s">
        <v>440</v>
      </c>
      <c r="O655" s="57" t="s">
        <v>1188</v>
      </c>
      <c r="P655" s="57" t="s">
        <v>1189</v>
      </c>
    </row>
    <row r="656" spans="1:16" ht="26.25" thickBot="1" x14ac:dyDescent="0.25">
      <c r="A656" s="46" t="str">
        <f t="shared" si="60"/>
        <v> arXiv 1510.02111 </v>
      </c>
      <c r="B656" s="12" t="str">
        <f t="shared" si="61"/>
        <v>I</v>
      </c>
      <c r="C656" s="46">
        <f t="shared" si="62"/>
        <v>55851.533009999999</v>
      </c>
      <c r="D656" s="9" t="str">
        <f t="shared" si="63"/>
        <v>vis</v>
      </c>
      <c r="E656" s="54">
        <f>VLOOKUP(C656,Active!C$21:E$968,3,FALSE)</f>
        <v>8093.9994474220939</v>
      </c>
      <c r="F656" s="12" t="s">
        <v>324</v>
      </c>
      <c r="G656" s="9" t="str">
        <f t="shared" si="64"/>
        <v>55851.53301</v>
      </c>
      <c r="H656" s="46">
        <f t="shared" si="65"/>
        <v>8094</v>
      </c>
      <c r="I656" s="55" t="s">
        <v>2354</v>
      </c>
      <c r="J656" s="56" t="s">
        <v>2355</v>
      </c>
      <c r="K656" s="55" t="s">
        <v>2356</v>
      </c>
      <c r="L656" s="55" t="s">
        <v>1322</v>
      </c>
      <c r="M656" s="56" t="s">
        <v>995</v>
      </c>
      <c r="N656" s="56" t="s">
        <v>440</v>
      </c>
      <c r="O656" s="57" t="s">
        <v>1188</v>
      </c>
      <c r="P656" s="57" t="s">
        <v>1189</v>
      </c>
    </row>
    <row r="657" spans="1:16" ht="26.25" thickBot="1" x14ac:dyDescent="0.25">
      <c r="A657" s="46" t="str">
        <f t="shared" si="60"/>
        <v> arXiv 1510.02111 </v>
      </c>
      <c r="B657" s="12" t="str">
        <f t="shared" si="61"/>
        <v>I</v>
      </c>
      <c r="C657" s="46">
        <f t="shared" si="62"/>
        <v>55853.711150000003</v>
      </c>
      <c r="D657" s="9" t="str">
        <f t="shared" si="63"/>
        <v>vis</v>
      </c>
      <c r="E657" s="54">
        <f>VLOOKUP(C657,Active!C$21:E$968,3,FALSE)</f>
        <v>8094.9994408109933</v>
      </c>
      <c r="F657" s="12" t="s">
        <v>324</v>
      </c>
      <c r="G657" s="9" t="str">
        <f t="shared" si="64"/>
        <v>55853.71115</v>
      </c>
      <c r="H657" s="46">
        <f t="shared" si="65"/>
        <v>8095</v>
      </c>
      <c r="I657" s="55" t="s">
        <v>2357</v>
      </c>
      <c r="J657" s="56" t="s">
        <v>2358</v>
      </c>
      <c r="K657" s="55" t="s">
        <v>2359</v>
      </c>
      <c r="L657" s="55" t="s">
        <v>1288</v>
      </c>
      <c r="M657" s="56" t="s">
        <v>995</v>
      </c>
      <c r="N657" s="56" t="s">
        <v>440</v>
      </c>
      <c r="O657" s="57" t="s">
        <v>1188</v>
      </c>
      <c r="P657" s="57" t="s">
        <v>1189</v>
      </c>
    </row>
    <row r="658" spans="1:16" ht="26.25" thickBot="1" x14ac:dyDescent="0.25">
      <c r="A658" s="46" t="str">
        <f t="shared" si="60"/>
        <v> arXiv 1510.02111 </v>
      </c>
      <c r="B658" s="12" t="str">
        <f t="shared" si="61"/>
        <v>I</v>
      </c>
      <c r="C658" s="46">
        <f t="shared" si="62"/>
        <v>55855.889329999998</v>
      </c>
      <c r="D658" s="9" t="str">
        <f t="shared" si="63"/>
        <v>vis</v>
      </c>
      <c r="E658" s="54">
        <f>VLOOKUP(C658,Active!C$21:E$968,3,FALSE)</f>
        <v>8095.9994525640614</v>
      </c>
      <c r="F658" s="12" t="s">
        <v>324</v>
      </c>
      <c r="G658" s="9" t="str">
        <f t="shared" si="64"/>
        <v>55855.88933</v>
      </c>
      <c r="H658" s="46">
        <f t="shared" si="65"/>
        <v>8096</v>
      </c>
      <c r="I658" s="55" t="s">
        <v>2360</v>
      </c>
      <c r="J658" s="56" t="s">
        <v>2361</v>
      </c>
      <c r="K658" s="55" t="s">
        <v>2362</v>
      </c>
      <c r="L658" s="55" t="s">
        <v>1284</v>
      </c>
      <c r="M658" s="56" t="s">
        <v>995</v>
      </c>
      <c r="N658" s="56" t="s">
        <v>440</v>
      </c>
      <c r="O658" s="57" t="s">
        <v>1188</v>
      </c>
      <c r="P658" s="57" t="s">
        <v>1189</v>
      </c>
    </row>
    <row r="659" spans="1:16" ht="26.25" thickBot="1" x14ac:dyDescent="0.25">
      <c r="A659" s="46" t="str">
        <f t="shared" si="60"/>
        <v> arXiv 1510.02111 </v>
      </c>
      <c r="B659" s="12" t="str">
        <f t="shared" si="61"/>
        <v>I</v>
      </c>
      <c r="C659" s="46">
        <f t="shared" si="62"/>
        <v>55858.067439999999</v>
      </c>
      <c r="D659" s="9" t="str">
        <f t="shared" si="63"/>
        <v>vis</v>
      </c>
      <c r="E659" s="54">
        <f>VLOOKUP(C659,Active!C$21:E$968,3,FALSE)</f>
        <v>8096.9994321798313</v>
      </c>
      <c r="F659" s="12" t="s">
        <v>324</v>
      </c>
      <c r="G659" s="9" t="str">
        <f t="shared" si="64"/>
        <v>55858.06744</v>
      </c>
      <c r="H659" s="46">
        <f t="shared" si="65"/>
        <v>8097</v>
      </c>
      <c r="I659" s="55" t="s">
        <v>2363</v>
      </c>
      <c r="J659" s="56" t="s">
        <v>2364</v>
      </c>
      <c r="K659" s="55" t="s">
        <v>2365</v>
      </c>
      <c r="L659" s="55" t="s">
        <v>1901</v>
      </c>
      <c r="M659" s="56" t="s">
        <v>995</v>
      </c>
      <c r="N659" s="56" t="s">
        <v>440</v>
      </c>
      <c r="O659" s="57" t="s">
        <v>1188</v>
      </c>
      <c r="P659" s="57" t="s">
        <v>1189</v>
      </c>
    </row>
    <row r="660" spans="1:16" ht="26.25" thickBot="1" x14ac:dyDescent="0.25">
      <c r="A660" s="46" t="str">
        <f t="shared" si="60"/>
        <v> arXiv 1510.02111 </v>
      </c>
      <c r="B660" s="12" t="str">
        <f t="shared" si="61"/>
        <v>I</v>
      </c>
      <c r="C660" s="46">
        <f t="shared" si="62"/>
        <v>55860.245649999997</v>
      </c>
      <c r="D660" s="9" t="str">
        <f t="shared" si="63"/>
        <v>vis</v>
      </c>
      <c r="E660" s="54">
        <f>VLOOKUP(C660,Active!C$21:E$968,3,FALSE)</f>
        <v>8097.9994577060288</v>
      </c>
      <c r="F660" s="12" t="s">
        <v>324</v>
      </c>
      <c r="G660" s="9" t="str">
        <f t="shared" si="64"/>
        <v>55860.24565</v>
      </c>
      <c r="H660" s="46">
        <f t="shared" si="65"/>
        <v>8098</v>
      </c>
      <c r="I660" s="55" t="s">
        <v>2366</v>
      </c>
      <c r="J660" s="56" t="s">
        <v>2367</v>
      </c>
      <c r="K660" s="55" t="s">
        <v>2368</v>
      </c>
      <c r="L660" s="55" t="s">
        <v>1200</v>
      </c>
      <c r="M660" s="56" t="s">
        <v>995</v>
      </c>
      <c r="N660" s="56" t="s">
        <v>440</v>
      </c>
      <c r="O660" s="57" t="s">
        <v>1188</v>
      </c>
      <c r="P660" s="57" t="s">
        <v>1189</v>
      </c>
    </row>
    <row r="661" spans="1:16" ht="26.25" thickBot="1" x14ac:dyDescent="0.25">
      <c r="A661" s="46" t="str">
        <f t="shared" si="60"/>
        <v> arXiv 1510.02111 </v>
      </c>
      <c r="B661" s="12" t="str">
        <f t="shared" si="61"/>
        <v>I</v>
      </c>
      <c r="C661" s="46">
        <f t="shared" si="62"/>
        <v>55862.423790000001</v>
      </c>
      <c r="D661" s="9" t="str">
        <f t="shared" si="63"/>
        <v>vis</v>
      </c>
      <c r="E661" s="54">
        <f>VLOOKUP(C661,Active!C$21:E$968,3,FALSE)</f>
        <v>8098.9994510949282</v>
      </c>
      <c r="F661" s="12" t="s">
        <v>324</v>
      </c>
      <c r="G661" s="9" t="str">
        <f t="shared" si="64"/>
        <v>55862.42379</v>
      </c>
      <c r="H661" s="46">
        <f t="shared" si="65"/>
        <v>8099</v>
      </c>
      <c r="I661" s="55" t="s">
        <v>2369</v>
      </c>
      <c r="J661" s="56" t="s">
        <v>2370</v>
      </c>
      <c r="K661" s="55" t="s">
        <v>2371</v>
      </c>
      <c r="L661" s="55" t="s">
        <v>1322</v>
      </c>
      <c r="M661" s="56" t="s">
        <v>995</v>
      </c>
      <c r="N661" s="56" t="s">
        <v>440</v>
      </c>
      <c r="O661" s="57" t="s">
        <v>1188</v>
      </c>
      <c r="P661" s="57" t="s">
        <v>1189</v>
      </c>
    </row>
    <row r="662" spans="1:16" ht="26.25" thickBot="1" x14ac:dyDescent="0.25">
      <c r="A662" s="46" t="str">
        <f t="shared" si="60"/>
        <v> arXiv 1510.02111 </v>
      </c>
      <c r="B662" s="12" t="str">
        <f t="shared" si="61"/>
        <v>I</v>
      </c>
      <c r="C662" s="46">
        <f t="shared" si="62"/>
        <v>55864.601929999997</v>
      </c>
      <c r="D662" s="9" t="str">
        <f t="shared" si="63"/>
        <v>vis</v>
      </c>
      <c r="E662" s="54">
        <f>VLOOKUP(C662,Active!C$21:E$968,3,FALSE)</f>
        <v>8099.9994444838248</v>
      </c>
      <c r="F662" s="12" t="s">
        <v>324</v>
      </c>
      <c r="G662" s="9" t="str">
        <f t="shared" si="64"/>
        <v>55864.60193</v>
      </c>
      <c r="H662" s="46">
        <f t="shared" si="65"/>
        <v>8100</v>
      </c>
      <c r="I662" s="55" t="s">
        <v>2372</v>
      </c>
      <c r="J662" s="56" t="s">
        <v>2373</v>
      </c>
      <c r="K662" s="55" t="s">
        <v>2374</v>
      </c>
      <c r="L662" s="55" t="s">
        <v>1298</v>
      </c>
      <c r="M662" s="56" t="s">
        <v>995</v>
      </c>
      <c r="N662" s="56" t="s">
        <v>440</v>
      </c>
      <c r="O662" s="57" t="s">
        <v>1188</v>
      </c>
      <c r="P662" s="57" t="s">
        <v>1189</v>
      </c>
    </row>
    <row r="663" spans="1:16" ht="26.25" thickBot="1" x14ac:dyDescent="0.25">
      <c r="A663" s="46" t="str">
        <f t="shared" si="60"/>
        <v> arXiv 1510.02111 </v>
      </c>
      <c r="B663" s="12" t="str">
        <f t="shared" si="61"/>
        <v>I</v>
      </c>
      <c r="C663" s="46">
        <f t="shared" si="62"/>
        <v>55866.78009</v>
      </c>
      <c r="D663" s="9" t="str">
        <f t="shared" si="63"/>
        <v>vis</v>
      </c>
      <c r="E663" s="54">
        <f>VLOOKUP(C663,Active!C$21:E$968,3,FALSE)</f>
        <v>8100.9994470548108</v>
      </c>
      <c r="F663" s="12" t="s">
        <v>324</v>
      </c>
      <c r="G663" s="9" t="str">
        <f t="shared" si="64"/>
        <v>55866.78009</v>
      </c>
      <c r="H663" s="46">
        <f t="shared" si="65"/>
        <v>8101</v>
      </c>
      <c r="I663" s="55" t="s">
        <v>2375</v>
      </c>
      <c r="J663" s="56" t="s">
        <v>2376</v>
      </c>
      <c r="K663" s="55" t="s">
        <v>2377</v>
      </c>
      <c r="L663" s="55" t="s">
        <v>1322</v>
      </c>
      <c r="M663" s="56" t="s">
        <v>995</v>
      </c>
      <c r="N663" s="56" t="s">
        <v>440</v>
      </c>
      <c r="O663" s="57" t="s">
        <v>1188</v>
      </c>
      <c r="P663" s="57" t="s">
        <v>1189</v>
      </c>
    </row>
    <row r="664" spans="1:16" ht="26.25" thickBot="1" x14ac:dyDescent="0.25">
      <c r="A664" s="46" t="str">
        <f t="shared" si="60"/>
        <v> arXiv 1510.02111 </v>
      </c>
      <c r="B664" s="12" t="str">
        <f t="shared" si="61"/>
        <v>I</v>
      </c>
      <c r="C664" s="46">
        <f t="shared" si="62"/>
        <v>55868.95822</v>
      </c>
      <c r="D664" s="9" t="str">
        <f t="shared" si="63"/>
        <v>vis</v>
      </c>
      <c r="E664" s="54">
        <f>VLOOKUP(C664,Active!C$21:E$968,3,FALSE)</f>
        <v>8101.9994358526665</v>
      </c>
      <c r="F664" s="12" t="s">
        <v>324</v>
      </c>
      <c r="G664" s="9" t="str">
        <f t="shared" si="64"/>
        <v>55868.95822</v>
      </c>
      <c r="H664" s="46">
        <f t="shared" si="65"/>
        <v>8102</v>
      </c>
      <c r="I664" s="55" t="s">
        <v>2378</v>
      </c>
      <c r="J664" s="56" t="s">
        <v>2379</v>
      </c>
      <c r="K664" s="55" t="s">
        <v>2380</v>
      </c>
      <c r="L664" s="55" t="s">
        <v>1380</v>
      </c>
      <c r="M664" s="56" t="s">
        <v>995</v>
      </c>
      <c r="N664" s="56" t="s">
        <v>440</v>
      </c>
      <c r="O664" s="57" t="s">
        <v>1188</v>
      </c>
      <c r="P664" s="57" t="s">
        <v>1189</v>
      </c>
    </row>
    <row r="665" spans="1:16" ht="26.25" thickBot="1" x14ac:dyDescent="0.25">
      <c r="A665" s="46" t="str">
        <f t="shared" si="60"/>
        <v> arXiv 1510.02111 </v>
      </c>
      <c r="B665" s="12" t="str">
        <f t="shared" si="61"/>
        <v>I</v>
      </c>
      <c r="C665" s="46">
        <f t="shared" si="62"/>
        <v>55871.136449999998</v>
      </c>
      <c r="D665" s="9" t="str">
        <f t="shared" si="63"/>
        <v>vis</v>
      </c>
      <c r="E665" s="54">
        <f>VLOOKUP(C665,Active!C$21:E$968,3,FALSE)</f>
        <v>8102.9994705609488</v>
      </c>
      <c r="F665" s="12" t="s">
        <v>324</v>
      </c>
      <c r="G665" s="9" t="str">
        <f t="shared" si="64"/>
        <v>55871.13645</v>
      </c>
      <c r="H665" s="46">
        <f t="shared" si="65"/>
        <v>8103</v>
      </c>
      <c r="I665" s="55" t="s">
        <v>2381</v>
      </c>
      <c r="J665" s="56" t="s">
        <v>2382</v>
      </c>
      <c r="K665" s="55" t="s">
        <v>2383</v>
      </c>
      <c r="L665" s="55" t="s">
        <v>1208</v>
      </c>
      <c r="M665" s="56" t="s">
        <v>995</v>
      </c>
      <c r="N665" s="56" t="s">
        <v>440</v>
      </c>
      <c r="O665" s="57" t="s">
        <v>1188</v>
      </c>
      <c r="P665" s="57" t="s">
        <v>1189</v>
      </c>
    </row>
    <row r="666" spans="1:16" ht="26.25" thickBot="1" x14ac:dyDescent="0.25">
      <c r="A666" s="46" t="str">
        <f t="shared" si="60"/>
        <v> arXiv 1510.02111 </v>
      </c>
      <c r="B666" s="12" t="str">
        <f t="shared" si="61"/>
        <v>I</v>
      </c>
      <c r="C666" s="46">
        <f t="shared" si="62"/>
        <v>55873.314559999999</v>
      </c>
      <c r="D666" s="9" t="str">
        <f t="shared" si="63"/>
        <v>vis</v>
      </c>
      <c r="E666" s="54">
        <f>VLOOKUP(C666,Active!C$21:E$968,3,FALSE)</f>
        <v>8103.9994501767187</v>
      </c>
      <c r="F666" s="12" t="s">
        <v>324</v>
      </c>
      <c r="G666" s="9" t="str">
        <f t="shared" si="64"/>
        <v>55873.31456</v>
      </c>
      <c r="H666" s="46">
        <f t="shared" si="65"/>
        <v>8104</v>
      </c>
      <c r="I666" s="55" t="s">
        <v>2384</v>
      </c>
      <c r="J666" s="56" t="s">
        <v>2385</v>
      </c>
      <c r="K666" s="55" t="s">
        <v>2386</v>
      </c>
      <c r="L666" s="55" t="s">
        <v>1322</v>
      </c>
      <c r="M666" s="56" t="s">
        <v>995</v>
      </c>
      <c r="N666" s="56" t="s">
        <v>440</v>
      </c>
      <c r="O666" s="57" t="s">
        <v>1188</v>
      </c>
      <c r="P666" s="57" t="s">
        <v>1189</v>
      </c>
    </row>
    <row r="667" spans="1:16" ht="26.25" thickBot="1" x14ac:dyDescent="0.25">
      <c r="A667" s="46" t="str">
        <f t="shared" si="60"/>
        <v> arXiv 1510.02111 </v>
      </c>
      <c r="B667" s="12" t="str">
        <f t="shared" si="61"/>
        <v>I</v>
      </c>
      <c r="C667" s="46">
        <f t="shared" si="62"/>
        <v>55875.492789999997</v>
      </c>
      <c r="D667" s="9" t="str">
        <f t="shared" si="63"/>
        <v>vis</v>
      </c>
      <c r="E667" s="54">
        <f>VLOOKUP(C667,Active!C$21:E$968,3,FALSE)</f>
        <v>8104.999484885001</v>
      </c>
      <c r="F667" s="12" t="s">
        <v>324</v>
      </c>
      <c r="G667" s="9" t="str">
        <f t="shared" si="64"/>
        <v>55875.49279</v>
      </c>
      <c r="H667" s="46">
        <f t="shared" si="65"/>
        <v>8105</v>
      </c>
      <c r="I667" s="55" t="s">
        <v>2387</v>
      </c>
      <c r="J667" s="56" t="s">
        <v>2388</v>
      </c>
      <c r="K667" s="55" t="s">
        <v>2389</v>
      </c>
      <c r="L667" s="55" t="s">
        <v>1234</v>
      </c>
      <c r="M667" s="56" t="s">
        <v>995</v>
      </c>
      <c r="N667" s="56" t="s">
        <v>440</v>
      </c>
      <c r="O667" s="57" t="s">
        <v>1188</v>
      </c>
      <c r="P667" s="57" t="s">
        <v>1189</v>
      </c>
    </row>
    <row r="668" spans="1:16" ht="26.25" thickBot="1" x14ac:dyDescent="0.25">
      <c r="A668" s="46" t="str">
        <f t="shared" si="60"/>
        <v> arXiv 1510.02111 </v>
      </c>
      <c r="B668" s="12" t="str">
        <f t="shared" si="61"/>
        <v>I</v>
      </c>
      <c r="C668" s="46">
        <f t="shared" si="62"/>
        <v>55877.670969999999</v>
      </c>
      <c r="D668" s="9" t="str">
        <f t="shared" si="63"/>
        <v>vis</v>
      </c>
      <c r="E668" s="54">
        <f>VLOOKUP(C668,Active!C$21:E$968,3,FALSE)</f>
        <v>8105.9994966380718</v>
      </c>
      <c r="F668" s="12" t="s">
        <v>324</v>
      </c>
      <c r="G668" s="9" t="str">
        <f t="shared" si="64"/>
        <v>55877.67097</v>
      </c>
      <c r="H668" s="46">
        <f t="shared" si="65"/>
        <v>8106</v>
      </c>
      <c r="I668" s="55" t="s">
        <v>2390</v>
      </c>
      <c r="J668" s="56" t="s">
        <v>2391</v>
      </c>
      <c r="K668" s="55" t="s">
        <v>2392</v>
      </c>
      <c r="L668" s="55" t="s">
        <v>1245</v>
      </c>
      <c r="M668" s="56" t="s">
        <v>995</v>
      </c>
      <c r="N668" s="56" t="s">
        <v>440</v>
      </c>
      <c r="O668" s="57" t="s">
        <v>1188</v>
      </c>
      <c r="P668" s="57" t="s">
        <v>1189</v>
      </c>
    </row>
    <row r="669" spans="1:16" ht="26.25" thickBot="1" x14ac:dyDescent="0.25">
      <c r="A669" s="46" t="str">
        <f t="shared" si="60"/>
        <v> arXiv 1510.02111 </v>
      </c>
      <c r="B669" s="12" t="str">
        <f t="shared" si="61"/>
        <v>I</v>
      </c>
      <c r="C669" s="46">
        <f t="shared" si="62"/>
        <v>55879.849069999997</v>
      </c>
      <c r="D669" s="9" t="str">
        <f t="shared" si="63"/>
        <v>vis</v>
      </c>
      <c r="E669" s="54">
        <f>VLOOKUP(C669,Active!C$21:E$968,3,FALSE)</f>
        <v>8106.999471662798</v>
      </c>
      <c r="F669" s="12" t="s">
        <v>324</v>
      </c>
      <c r="G669" s="9" t="str">
        <f t="shared" si="64"/>
        <v>55879.84907</v>
      </c>
      <c r="H669" s="46">
        <f t="shared" si="65"/>
        <v>8107</v>
      </c>
      <c r="I669" s="55" t="s">
        <v>2393</v>
      </c>
      <c r="J669" s="56" t="s">
        <v>2394</v>
      </c>
      <c r="K669" s="55" t="s">
        <v>2395</v>
      </c>
      <c r="L669" s="55" t="s">
        <v>1208</v>
      </c>
      <c r="M669" s="56" t="s">
        <v>995</v>
      </c>
      <c r="N669" s="56" t="s">
        <v>440</v>
      </c>
      <c r="O669" s="57" t="s">
        <v>1188</v>
      </c>
      <c r="P669" s="57" t="s">
        <v>1189</v>
      </c>
    </row>
    <row r="670" spans="1:16" ht="26.25" thickBot="1" x14ac:dyDescent="0.25">
      <c r="A670" s="46" t="str">
        <f t="shared" si="60"/>
        <v> arXiv 1510.02111 </v>
      </c>
      <c r="B670" s="12" t="str">
        <f t="shared" si="61"/>
        <v>I</v>
      </c>
      <c r="C670" s="46">
        <f t="shared" si="62"/>
        <v>55882.02721</v>
      </c>
      <c r="D670" s="9" t="str">
        <f t="shared" si="63"/>
        <v>vis</v>
      </c>
      <c r="E670" s="54">
        <f>VLOOKUP(C670,Active!C$21:E$968,3,FALSE)</f>
        <v>8107.9994650516983</v>
      </c>
      <c r="F670" s="12" t="s">
        <v>324</v>
      </c>
      <c r="G670" s="9" t="str">
        <f t="shared" si="64"/>
        <v>55882.02721</v>
      </c>
      <c r="H670" s="46">
        <f t="shared" si="65"/>
        <v>8108</v>
      </c>
      <c r="I670" s="55" t="s">
        <v>2396</v>
      </c>
      <c r="J670" s="56" t="s">
        <v>2397</v>
      </c>
      <c r="K670" s="55" t="s">
        <v>2398</v>
      </c>
      <c r="L670" s="55" t="s">
        <v>1204</v>
      </c>
      <c r="M670" s="56" t="s">
        <v>995</v>
      </c>
      <c r="N670" s="56" t="s">
        <v>440</v>
      </c>
      <c r="O670" s="57" t="s">
        <v>1188</v>
      </c>
      <c r="P670" s="57" t="s">
        <v>1189</v>
      </c>
    </row>
    <row r="671" spans="1:16" ht="26.25" thickBot="1" x14ac:dyDescent="0.25">
      <c r="A671" s="46" t="str">
        <f t="shared" si="60"/>
        <v> arXiv 1510.02111 </v>
      </c>
      <c r="B671" s="12" t="str">
        <f t="shared" si="61"/>
        <v>I</v>
      </c>
      <c r="C671" s="46">
        <f t="shared" si="62"/>
        <v>55884.205300000001</v>
      </c>
      <c r="D671" s="9" t="str">
        <f t="shared" si="63"/>
        <v>vis</v>
      </c>
      <c r="E671" s="54">
        <f>VLOOKUP(C671,Active!C$21:E$968,3,FALSE)</f>
        <v>8108.9994354853834</v>
      </c>
      <c r="F671" s="12" t="s">
        <v>324</v>
      </c>
      <c r="G671" s="9" t="str">
        <f t="shared" si="64"/>
        <v>55884.20530</v>
      </c>
      <c r="H671" s="46">
        <f t="shared" si="65"/>
        <v>8109</v>
      </c>
      <c r="I671" s="55" t="s">
        <v>2399</v>
      </c>
      <c r="J671" s="56" t="s">
        <v>2400</v>
      </c>
      <c r="K671" s="55" t="s">
        <v>2401</v>
      </c>
      <c r="L671" s="55" t="s">
        <v>1380</v>
      </c>
      <c r="M671" s="56" t="s">
        <v>995</v>
      </c>
      <c r="N671" s="56" t="s">
        <v>440</v>
      </c>
      <c r="O671" s="57" t="s">
        <v>1188</v>
      </c>
      <c r="P671" s="57" t="s">
        <v>1189</v>
      </c>
    </row>
    <row r="672" spans="1:16" ht="26.25" thickBot="1" x14ac:dyDescent="0.25">
      <c r="A672" s="46" t="str">
        <f t="shared" si="60"/>
        <v> arXiv 1510.02111 </v>
      </c>
      <c r="B672" s="12" t="str">
        <f t="shared" si="61"/>
        <v>I</v>
      </c>
      <c r="C672" s="46">
        <f t="shared" si="62"/>
        <v>55886.38349</v>
      </c>
      <c r="D672" s="9" t="str">
        <f t="shared" si="63"/>
        <v>vis</v>
      </c>
      <c r="E672" s="54">
        <f>VLOOKUP(C672,Active!C$21:E$968,3,FALSE)</f>
        <v>8109.9994518294952</v>
      </c>
      <c r="F672" s="12" t="s">
        <v>324</v>
      </c>
      <c r="G672" s="9" t="str">
        <f t="shared" si="64"/>
        <v>55886.38349</v>
      </c>
      <c r="H672" s="46">
        <f t="shared" si="65"/>
        <v>8110</v>
      </c>
      <c r="I672" s="55" t="s">
        <v>2402</v>
      </c>
      <c r="J672" s="56" t="s">
        <v>2403</v>
      </c>
      <c r="K672" s="55" t="s">
        <v>2404</v>
      </c>
      <c r="L672" s="55" t="s">
        <v>1284</v>
      </c>
      <c r="M672" s="56" t="s">
        <v>995</v>
      </c>
      <c r="N672" s="56" t="s">
        <v>440</v>
      </c>
      <c r="O672" s="57" t="s">
        <v>1188</v>
      </c>
      <c r="P672" s="57" t="s">
        <v>1189</v>
      </c>
    </row>
    <row r="673" spans="1:16" ht="26.25" thickBot="1" x14ac:dyDescent="0.25">
      <c r="A673" s="46" t="str">
        <f t="shared" si="60"/>
        <v> arXiv 1510.02111 </v>
      </c>
      <c r="B673" s="12" t="str">
        <f t="shared" si="61"/>
        <v>I</v>
      </c>
      <c r="C673" s="46">
        <f t="shared" si="62"/>
        <v>55888.56164</v>
      </c>
      <c r="D673" s="9" t="str">
        <f t="shared" si="63"/>
        <v>vis</v>
      </c>
      <c r="E673" s="54">
        <f>VLOOKUP(C673,Active!C$21:E$968,3,FALSE)</f>
        <v>8110.9994498094366</v>
      </c>
      <c r="F673" s="12" t="s">
        <v>324</v>
      </c>
      <c r="G673" s="9" t="str">
        <f t="shared" si="64"/>
        <v>55888.56164</v>
      </c>
      <c r="H673" s="46">
        <f t="shared" si="65"/>
        <v>8111</v>
      </c>
      <c r="I673" s="55" t="s">
        <v>2405</v>
      </c>
      <c r="J673" s="56" t="s">
        <v>2406</v>
      </c>
      <c r="K673" s="55" t="s">
        <v>2407</v>
      </c>
      <c r="L673" s="55" t="s">
        <v>1322</v>
      </c>
      <c r="M673" s="56" t="s">
        <v>995</v>
      </c>
      <c r="N673" s="56" t="s">
        <v>440</v>
      </c>
      <c r="O673" s="57" t="s">
        <v>1188</v>
      </c>
      <c r="P673" s="57" t="s">
        <v>1189</v>
      </c>
    </row>
    <row r="674" spans="1:16" ht="26.25" thickBot="1" x14ac:dyDescent="0.25">
      <c r="A674" s="46" t="str">
        <f t="shared" si="60"/>
        <v> arXiv 1510.02111 </v>
      </c>
      <c r="B674" s="12" t="str">
        <f t="shared" si="61"/>
        <v>I</v>
      </c>
      <c r="C674" s="46">
        <f t="shared" si="62"/>
        <v>55890.739730000001</v>
      </c>
      <c r="D674" s="9" t="str">
        <f t="shared" si="63"/>
        <v>vis</v>
      </c>
      <c r="E674" s="54">
        <f>VLOOKUP(C674,Active!C$21:E$968,3,FALSE)</f>
        <v>8111.9994202431217</v>
      </c>
      <c r="F674" s="12" t="s">
        <v>324</v>
      </c>
      <c r="G674" s="9" t="str">
        <f t="shared" si="64"/>
        <v>55890.73973</v>
      </c>
      <c r="H674" s="46">
        <f t="shared" si="65"/>
        <v>8112</v>
      </c>
      <c r="I674" s="55" t="s">
        <v>2408</v>
      </c>
      <c r="J674" s="56" t="s">
        <v>2409</v>
      </c>
      <c r="K674" s="55" t="s">
        <v>2410</v>
      </c>
      <c r="L674" s="55" t="s">
        <v>1621</v>
      </c>
      <c r="M674" s="56" t="s">
        <v>995</v>
      </c>
      <c r="N674" s="56" t="s">
        <v>440</v>
      </c>
      <c r="O674" s="57" t="s">
        <v>1188</v>
      </c>
      <c r="P674" s="57" t="s">
        <v>1189</v>
      </c>
    </row>
    <row r="675" spans="1:16" ht="26.25" thickBot="1" x14ac:dyDescent="0.25">
      <c r="A675" s="46" t="str">
        <f t="shared" si="60"/>
        <v> arXiv 1510.02111 </v>
      </c>
      <c r="B675" s="12" t="str">
        <f t="shared" si="61"/>
        <v>I</v>
      </c>
      <c r="C675" s="46">
        <f t="shared" si="62"/>
        <v>55892.917889999997</v>
      </c>
      <c r="D675" s="9" t="str">
        <f t="shared" si="63"/>
        <v>vis</v>
      </c>
      <c r="E675" s="54">
        <f>VLOOKUP(C675,Active!C$21:E$968,3,FALSE)</f>
        <v>8112.9994228141031</v>
      </c>
      <c r="F675" s="12" t="s">
        <v>324</v>
      </c>
      <c r="G675" s="9" t="str">
        <f t="shared" si="64"/>
        <v>55892.91789</v>
      </c>
      <c r="H675" s="46">
        <f t="shared" si="65"/>
        <v>8113</v>
      </c>
      <c r="I675" s="55" t="s">
        <v>2411</v>
      </c>
      <c r="J675" s="56" t="s">
        <v>2412</v>
      </c>
      <c r="K675" s="55" t="s">
        <v>2413</v>
      </c>
      <c r="L675" s="55" t="s">
        <v>1621</v>
      </c>
      <c r="M675" s="56" t="s">
        <v>995</v>
      </c>
      <c r="N675" s="56" t="s">
        <v>440</v>
      </c>
      <c r="O675" s="57" t="s">
        <v>1188</v>
      </c>
      <c r="P675" s="57" t="s">
        <v>1189</v>
      </c>
    </row>
    <row r="676" spans="1:16" ht="26.25" thickBot="1" x14ac:dyDescent="0.25">
      <c r="A676" s="46" t="str">
        <f t="shared" si="60"/>
        <v> arXiv 1510.02111 </v>
      </c>
      <c r="B676" s="12" t="str">
        <f t="shared" si="61"/>
        <v>I</v>
      </c>
      <c r="C676" s="46">
        <f t="shared" si="62"/>
        <v>55895.095950000003</v>
      </c>
      <c r="D676" s="9" t="str">
        <f t="shared" si="63"/>
        <v>vis</v>
      </c>
      <c r="E676" s="54">
        <f>VLOOKUP(C676,Active!C$21:E$968,3,FALSE)</f>
        <v>8113.9993794746624</v>
      </c>
      <c r="F676" s="12" t="s">
        <v>324</v>
      </c>
      <c r="G676" s="9" t="str">
        <f t="shared" si="64"/>
        <v>55895.09595</v>
      </c>
      <c r="H676" s="46">
        <f t="shared" si="65"/>
        <v>8114</v>
      </c>
      <c r="I676" s="55" t="s">
        <v>2414</v>
      </c>
      <c r="J676" s="56" t="s">
        <v>2415</v>
      </c>
      <c r="K676" s="55" t="s">
        <v>2416</v>
      </c>
      <c r="L676" s="55" t="s">
        <v>2162</v>
      </c>
      <c r="M676" s="56" t="s">
        <v>995</v>
      </c>
      <c r="N676" s="56" t="s">
        <v>440</v>
      </c>
      <c r="O676" s="57" t="s">
        <v>1188</v>
      </c>
      <c r="P676" s="57" t="s">
        <v>1189</v>
      </c>
    </row>
    <row r="677" spans="1:16" ht="26.25" thickBot="1" x14ac:dyDescent="0.25">
      <c r="A677" s="46" t="str">
        <f t="shared" si="60"/>
        <v> arXiv 1510.02111 </v>
      </c>
      <c r="B677" s="12" t="str">
        <f t="shared" si="61"/>
        <v>I</v>
      </c>
      <c r="C677" s="46">
        <f t="shared" si="62"/>
        <v>55897.274210000003</v>
      </c>
      <c r="D677" s="9" t="str">
        <f t="shared" si="63"/>
        <v>vis</v>
      </c>
      <c r="E677" s="54">
        <f>VLOOKUP(C677,Active!C$21:E$968,3,FALSE)</f>
        <v>8114.9994279560742</v>
      </c>
      <c r="F677" s="12" t="s">
        <v>324</v>
      </c>
      <c r="G677" s="9" t="str">
        <f t="shared" si="64"/>
        <v>55897.27421</v>
      </c>
      <c r="H677" s="46">
        <f t="shared" si="65"/>
        <v>8115</v>
      </c>
      <c r="I677" s="55" t="s">
        <v>2417</v>
      </c>
      <c r="J677" s="56" t="s">
        <v>2418</v>
      </c>
      <c r="K677" s="55" t="s">
        <v>2419</v>
      </c>
      <c r="L677" s="55" t="s">
        <v>1309</v>
      </c>
      <c r="M677" s="56" t="s">
        <v>995</v>
      </c>
      <c r="N677" s="56" t="s">
        <v>440</v>
      </c>
      <c r="O677" s="57" t="s">
        <v>1188</v>
      </c>
      <c r="P677" s="57" t="s">
        <v>1189</v>
      </c>
    </row>
    <row r="678" spans="1:16" ht="26.25" thickBot="1" x14ac:dyDescent="0.25">
      <c r="A678" s="46" t="str">
        <f t="shared" si="60"/>
        <v> arXiv 1510.02111 </v>
      </c>
      <c r="B678" s="12" t="str">
        <f t="shared" si="61"/>
        <v>I</v>
      </c>
      <c r="C678" s="46">
        <f t="shared" si="62"/>
        <v>55899.452369999999</v>
      </c>
      <c r="D678" s="9" t="str">
        <f t="shared" si="63"/>
        <v>vis</v>
      </c>
      <c r="E678" s="54">
        <f>VLOOKUP(C678,Active!C$21:E$968,3,FALSE)</f>
        <v>8115.9994305270566</v>
      </c>
      <c r="F678" s="12" t="s">
        <v>324</v>
      </c>
      <c r="G678" s="9" t="str">
        <f t="shared" si="64"/>
        <v>55899.45237</v>
      </c>
      <c r="H678" s="46">
        <f t="shared" si="65"/>
        <v>8116</v>
      </c>
      <c r="I678" s="55" t="s">
        <v>2420</v>
      </c>
      <c r="J678" s="56" t="s">
        <v>2421</v>
      </c>
      <c r="K678" s="55" t="s">
        <v>2422</v>
      </c>
      <c r="L678" s="55" t="s">
        <v>1901</v>
      </c>
      <c r="M678" s="56" t="s">
        <v>995</v>
      </c>
      <c r="N678" s="56" t="s">
        <v>440</v>
      </c>
      <c r="O678" s="57" t="s">
        <v>1188</v>
      </c>
      <c r="P678" s="57" t="s">
        <v>1189</v>
      </c>
    </row>
    <row r="679" spans="1:16" ht="26.25" thickBot="1" x14ac:dyDescent="0.25">
      <c r="A679" s="46" t="str">
        <f t="shared" si="60"/>
        <v> arXiv 1510.02111 </v>
      </c>
      <c r="B679" s="12" t="str">
        <f t="shared" si="61"/>
        <v>I</v>
      </c>
      <c r="C679" s="46">
        <f t="shared" si="62"/>
        <v>55901.630469999996</v>
      </c>
      <c r="D679" s="9" t="str">
        <f t="shared" si="63"/>
        <v>vis</v>
      </c>
      <c r="E679" s="54">
        <f>VLOOKUP(C679,Active!C$21:E$968,3,FALSE)</f>
        <v>8116.9994055517818</v>
      </c>
      <c r="F679" s="12" t="s">
        <v>324</v>
      </c>
      <c r="G679" s="9" t="str">
        <f t="shared" si="64"/>
        <v>55901.63047</v>
      </c>
      <c r="H679" s="46">
        <f t="shared" si="65"/>
        <v>8117</v>
      </c>
      <c r="I679" s="55" t="s">
        <v>2423</v>
      </c>
      <c r="J679" s="56" t="s">
        <v>2424</v>
      </c>
      <c r="K679" s="55" t="s">
        <v>2425</v>
      </c>
      <c r="L679" s="55" t="s">
        <v>2426</v>
      </c>
      <c r="M679" s="56" t="s">
        <v>995</v>
      </c>
      <c r="N679" s="56" t="s">
        <v>440</v>
      </c>
      <c r="O679" s="57" t="s">
        <v>1188</v>
      </c>
      <c r="P679" s="57" t="s">
        <v>1189</v>
      </c>
    </row>
    <row r="680" spans="1:16" ht="26.25" thickBot="1" x14ac:dyDescent="0.25">
      <c r="A680" s="46" t="str">
        <f t="shared" si="60"/>
        <v> arXiv 1510.02111 </v>
      </c>
      <c r="B680" s="12" t="str">
        <f t="shared" si="61"/>
        <v>I</v>
      </c>
      <c r="C680" s="46">
        <f t="shared" si="62"/>
        <v>55905.986729999997</v>
      </c>
      <c r="D680" s="9" t="str">
        <f t="shared" si="63"/>
        <v>vis</v>
      </c>
      <c r="E680" s="54">
        <f>VLOOKUP(C680,Active!C$21:E$968,3,FALSE)</f>
        <v>8118.999383147494</v>
      </c>
      <c r="F680" s="12" t="s">
        <v>324</v>
      </c>
      <c r="G680" s="9" t="str">
        <f t="shared" si="64"/>
        <v>55905.98673</v>
      </c>
      <c r="H680" s="46">
        <f t="shared" si="65"/>
        <v>8119</v>
      </c>
      <c r="I680" s="55" t="s">
        <v>2427</v>
      </c>
      <c r="J680" s="56" t="s">
        <v>2428</v>
      </c>
      <c r="K680" s="55" t="s">
        <v>2429</v>
      </c>
      <c r="L680" s="55" t="s">
        <v>2430</v>
      </c>
      <c r="M680" s="56" t="s">
        <v>995</v>
      </c>
      <c r="N680" s="56" t="s">
        <v>440</v>
      </c>
      <c r="O680" s="57" t="s">
        <v>1188</v>
      </c>
      <c r="P680" s="57" t="s">
        <v>1189</v>
      </c>
    </row>
    <row r="681" spans="1:16" ht="26.25" thickBot="1" x14ac:dyDescent="0.25">
      <c r="A681" s="46" t="str">
        <f t="shared" si="60"/>
        <v> arXiv 1510.02111 </v>
      </c>
      <c r="B681" s="12" t="str">
        <f t="shared" si="61"/>
        <v>I</v>
      </c>
      <c r="C681" s="46">
        <f t="shared" si="62"/>
        <v>55908.164949999998</v>
      </c>
      <c r="D681" s="9" t="str">
        <f t="shared" si="63"/>
        <v>vis</v>
      </c>
      <c r="E681" s="54">
        <f>VLOOKUP(C681,Active!C$21:E$968,3,FALSE)</f>
        <v>8119.9994132647353</v>
      </c>
      <c r="F681" s="12" t="s">
        <v>324</v>
      </c>
      <c r="G681" s="9" t="str">
        <f t="shared" si="64"/>
        <v>55908.16495</v>
      </c>
      <c r="H681" s="46">
        <f t="shared" si="65"/>
        <v>8120</v>
      </c>
      <c r="I681" s="55" t="s">
        <v>2431</v>
      </c>
      <c r="J681" s="56" t="s">
        <v>2432</v>
      </c>
      <c r="K681" s="55" t="s">
        <v>2433</v>
      </c>
      <c r="L681" s="55" t="s">
        <v>2434</v>
      </c>
      <c r="M681" s="56" t="s">
        <v>995</v>
      </c>
      <c r="N681" s="56" t="s">
        <v>440</v>
      </c>
      <c r="O681" s="57" t="s">
        <v>1188</v>
      </c>
      <c r="P681" s="57" t="s">
        <v>1189</v>
      </c>
    </row>
    <row r="682" spans="1:16" ht="26.25" thickBot="1" x14ac:dyDescent="0.25">
      <c r="A682" s="46" t="str">
        <f t="shared" si="60"/>
        <v> arXiv 1510.02111 </v>
      </c>
      <c r="B682" s="12" t="str">
        <f t="shared" si="61"/>
        <v>I</v>
      </c>
      <c r="C682" s="46">
        <f t="shared" si="62"/>
        <v>55910.343099999998</v>
      </c>
      <c r="D682" s="9" t="str">
        <f t="shared" si="63"/>
        <v>vis</v>
      </c>
      <c r="E682" s="54">
        <f>VLOOKUP(C682,Active!C$21:E$968,3,FALSE)</f>
        <v>8120.9994112446757</v>
      </c>
      <c r="F682" s="12" t="s">
        <v>324</v>
      </c>
      <c r="G682" s="9" t="str">
        <f t="shared" si="64"/>
        <v>55910.34310</v>
      </c>
      <c r="H682" s="46">
        <f t="shared" si="65"/>
        <v>8121</v>
      </c>
      <c r="I682" s="55" t="s">
        <v>2435</v>
      </c>
      <c r="J682" s="56" t="s">
        <v>2436</v>
      </c>
      <c r="K682" s="55" t="s">
        <v>2437</v>
      </c>
      <c r="L682" s="55" t="s">
        <v>2434</v>
      </c>
      <c r="M682" s="56" t="s">
        <v>995</v>
      </c>
      <c r="N682" s="56" t="s">
        <v>440</v>
      </c>
      <c r="O682" s="57" t="s">
        <v>1188</v>
      </c>
      <c r="P682" s="57" t="s">
        <v>1189</v>
      </c>
    </row>
    <row r="683" spans="1:16" ht="26.25" thickBot="1" x14ac:dyDescent="0.25">
      <c r="A683" s="46" t="str">
        <f t="shared" si="60"/>
        <v> arXiv 1510.02111 </v>
      </c>
      <c r="B683" s="12" t="str">
        <f t="shared" si="61"/>
        <v>I</v>
      </c>
      <c r="C683" s="46">
        <f t="shared" si="62"/>
        <v>55912.521249999998</v>
      </c>
      <c r="D683" s="9" t="str">
        <f t="shared" si="63"/>
        <v>vis</v>
      </c>
      <c r="E683" s="54">
        <f>VLOOKUP(C683,Active!C$21:E$968,3,FALSE)</f>
        <v>8121.999409224617</v>
      </c>
      <c r="F683" s="12" t="s">
        <v>324</v>
      </c>
      <c r="G683" s="9" t="str">
        <f t="shared" si="64"/>
        <v>55912.52125</v>
      </c>
      <c r="H683" s="46">
        <f t="shared" si="65"/>
        <v>8122</v>
      </c>
      <c r="I683" s="55" t="s">
        <v>2438</v>
      </c>
      <c r="J683" s="56" t="s">
        <v>2439</v>
      </c>
      <c r="K683" s="55" t="s">
        <v>2440</v>
      </c>
      <c r="L683" s="55" t="s">
        <v>2426</v>
      </c>
      <c r="M683" s="56" t="s">
        <v>995</v>
      </c>
      <c r="N683" s="56" t="s">
        <v>440</v>
      </c>
      <c r="O683" s="57" t="s">
        <v>1188</v>
      </c>
      <c r="P683" s="57" t="s">
        <v>1189</v>
      </c>
    </row>
    <row r="684" spans="1:16" ht="26.25" thickBot="1" x14ac:dyDescent="0.25">
      <c r="A684" s="46" t="str">
        <f t="shared" si="60"/>
        <v> arXiv 1510.02111 </v>
      </c>
      <c r="B684" s="12" t="str">
        <f t="shared" si="61"/>
        <v>I</v>
      </c>
      <c r="C684" s="46">
        <f t="shared" si="62"/>
        <v>55914.699540000001</v>
      </c>
      <c r="D684" s="9" t="str">
        <f t="shared" si="63"/>
        <v>vis</v>
      </c>
      <c r="E684" s="54">
        <f>VLOOKUP(C684,Active!C$21:E$968,3,FALSE)</f>
        <v>8122.9994714791583</v>
      </c>
      <c r="F684" s="12" t="s">
        <v>324</v>
      </c>
      <c r="G684" s="9" t="str">
        <f t="shared" si="64"/>
        <v>55914.69954</v>
      </c>
      <c r="H684" s="46">
        <f t="shared" si="65"/>
        <v>8123</v>
      </c>
      <c r="I684" s="55" t="s">
        <v>2441</v>
      </c>
      <c r="J684" s="56" t="s">
        <v>2442</v>
      </c>
      <c r="K684" s="55" t="s">
        <v>2443</v>
      </c>
      <c r="L684" s="55" t="s">
        <v>1208</v>
      </c>
      <c r="M684" s="56" t="s">
        <v>995</v>
      </c>
      <c r="N684" s="56" t="s">
        <v>440</v>
      </c>
      <c r="O684" s="57" t="s">
        <v>1188</v>
      </c>
      <c r="P684" s="57" t="s">
        <v>1189</v>
      </c>
    </row>
    <row r="685" spans="1:16" ht="26.25" thickBot="1" x14ac:dyDescent="0.25">
      <c r="A685" s="46" t="str">
        <f t="shared" si="60"/>
        <v> arXiv 1510.02111 </v>
      </c>
      <c r="B685" s="12" t="str">
        <f t="shared" si="61"/>
        <v>I</v>
      </c>
      <c r="C685" s="46">
        <f t="shared" si="62"/>
        <v>55916.877589999996</v>
      </c>
      <c r="D685" s="9" t="str">
        <f t="shared" si="63"/>
        <v>vis</v>
      </c>
      <c r="E685" s="54">
        <f>VLOOKUP(C685,Active!C$21:E$968,3,FALSE)</f>
        <v>8123.9994235486702</v>
      </c>
      <c r="F685" s="12" t="s">
        <v>324</v>
      </c>
      <c r="G685" s="9" t="str">
        <f t="shared" si="64"/>
        <v>55916.87759</v>
      </c>
      <c r="H685" s="46">
        <f t="shared" si="65"/>
        <v>8124</v>
      </c>
      <c r="I685" s="55" t="s">
        <v>2444</v>
      </c>
      <c r="J685" s="56" t="s">
        <v>2445</v>
      </c>
      <c r="K685" s="55" t="s">
        <v>2446</v>
      </c>
      <c r="L685" s="55" t="s">
        <v>1621</v>
      </c>
      <c r="M685" s="56" t="s">
        <v>995</v>
      </c>
      <c r="N685" s="56" t="s">
        <v>440</v>
      </c>
      <c r="O685" s="57" t="s">
        <v>1188</v>
      </c>
      <c r="P685" s="57" t="s">
        <v>1189</v>
      </c>
    </row>
    <row r="686" spans="1:16" ht="26.25" thickBot="1" x14ac:dyDescent="0.25">
      <c r="A686" s="46" t="str">
        <f t="shared" si="60"/>
        <v> arXiv 1510.02111 </v>
      </c>
      <c r="B686" s="12" t="str">
        <f t="shared" si="61"/>
        <v>I</v>
      </c>
      <c r="C686" s="46">
        <f t="shared" si="62"/>
        <v>55919.055800000002</v>
      </c>
      <c r="D686" s="9" t="str">
        <f t="shared" si="63"/>
        <v>vis</v>
      </c>
      <c r="E686" s="54">
        <f>VLOOKUP(C686,Active!C$21:E$968,3,FALSE)</f>
        <v>8124.9994490748704</v>
      </c>
      <c r="F686" s="12" t="s">
        <v>324</v>
      </c>
      <c r="G686" s="9" t="str">
        <f t="shared" si="64"/>
        <v>55919.05580</v>
      </c>
      <c r="H686" s="46">
        <f t="shared" si="65"/>
        <v>8125</v>
      </c>
      <c r="I686" s="55" t="s">
        <v>2447</v>
      </c>
      <c r="J686" s="56" t="s">
        <v>2448</v>
      </c>
      <c r="K686" s="55" t="s">
        <v>2449</v>
      </c>
      <c r="L686" s="55" t="s">
        <v>1322</v>
      </c>
      <c r="M686" s="56" t="s">
        <v>995</v>
      </c>
      <c r="N686" s="56" t="s">
        <v>440</v>
      </c>
      <c r="O686" s="57" t="s">
        <v>1188</v>
      </c>
      <c r="P686" s="57" t="s">
        <v>1189</v>
      </c>
    </row>
    <row r="687" spans="1:16" ht="26.25" thickBot="1" x14ac:dyDescent="0.25">
      <c r="A687" s="46" t="str">
        <f t="shared" si="60"/>
        <v> arXiv 1510.02111 </v>
      </c>
      <c r="B687" s="12" t="str">
        <f t="shared" si="61"/>
        <v>I</v>
      </c>
      <c r="C687" s="46">
        <f t="shared" si="62"/>
        <v>55921.233970000001</v>
      </c>
      <c r="D687" s="9" t="str">
        <f t="shared" si="63"/>
        <v>vis</v>
      </c>
      <c r="E687" s="54">
        <f>VLOOKUP(C687,Active!C$21:E$968,3,FALSE)</f>
        <v>8125.9994562368965</v>
      </c>
      <c r="F687" s="12" t="s">
        <v>324</v>
      </c>
      <c r="G687" s="9" t="str">
        <f t="shared" si="64"/>
        <v>55921.23397</v>
      </c>
      <c r="H687" s="46">
        <f t="shared" si="65"/>
        <v>8126</v>
      </c>
      <c r="I687" s="55" t="s">
        <v>2450</v>
      </c>
      <c r="J687" s="56" t="s">
        <v>2451</v>
      </c>
      <c r="K687" s="55" t="s">
        <v>2452</v>
      </c>
      <c r="L687" s="55" t="s">
        <v>1200</v>
      </c>
      <c r="M687" s="56" t="s">
        <v>995</v>
      </c>
      <c r="N687" s="56" t="s">
        <v>440</v>
      </c>
      <c r="O687" s="57" t="s">
        <v>1188</v>
      </c>
      <c r="P687" s="57" t="s">
        <v>1189</v>
      </c>
    </row>
    <row r="688" spans="1:16" ht="26.25" thickBot="1" x14ac:dyDescent="0.25">
      <c r="A688" s="46" t="str">
        <f t="shared" si="60"/>
        <v> arXiv 1510.02111 </v>
      </c>
      <c r="B688" s="12" t="str">
        <f t="shared" si="61"/>
        <v>I</v>
      </c>
      <c r="C688" s="46">
        <f t="shared" si="62"/>
        <v>55923.412080000002</v>
      </c>
      <c r="D688" s="9" t="str">
        <f t="shared" si="63"/>
        <v>vis</v>
      </c>
      <c r="E688" s="54">
        <f>VLOOKUP(C688,Active!C$21:E$968,3,FALSE)</f>
        <v>8126.9994358526674</v>
      </c>
      <c r="F688" s="12" t="s">
        <v>324</v>
      </c>
      <c r="G688" s="9" t="str">
        <f t="shared" si="64"/>
        <v>55923.41208</v>
      </c>
      <c r="H688" s="46">
        <f t="shared" si="65"/>
        <v>8127</v>
      </c>
      <c r="I688" s="55" t="s">
        <v>2453</v>
      </c>
      <c r="J688" s="56" t="s">
        <v>2454</v>
      </c>
      <c r="K688" s="55" t="s">
        <v>2455</v>
      </c>
      <c r="L688" s="55" t="s">
        <v>1380</v>
      </c>
      <c r="M688" s="56" t="s">
        <v>995</v>
      </c>
      <c r="N688" s="56" t="s">
        <v>440</v>
      </c>
      <c r="O688" s="57" t="s">
        <v>1188</v>
      </c>
      <c r="P688" s="57" t="s">
        <v>1189</v>
      </c>
    </row>
    <row r="689" spans="1:16" ht="26.25" thickBot="1" x14ac:dyDescent="0.25">
      <c r="A689" s="46" t="str">
        <f t="shared" si="60"/>
        <v> arXiv 1510.02111 </v>
      </c>
      <c r="B689" s="12" t="str">
        <f t="shared" si="61"/>
        <v>I</v>
      </c>
      <c r="C689" s="46">
        <f t="shared" si="62"/>
        <v>55925.590320000003</v>
      </c>
      <c r="D689" s="9" t="str">
        <f t="shared" si="63"/>
        <v>vis</v>
      </c>
      <c r="E689" s="54">
        <f>VLOOKUP(C689,Active!C$21:E$968,3,FALSE)</f>
        <v>8127.9994751519935</v>
      </c>
      <c r="F689" s="12" t="s">
        <v>324</v>
      </c>
      <c r="G689" s="9" t="str">
        <f t="shared" si="64"/>
        <v>55925.59032</v>
      </c>
      <c r="H689" s="46">
        <f t="shared" si="65"/>
        <v>8128</v>
      </c>
      <c r="I689" s="55" t="s">
        <v>2456</v>
      </c>
      <c r="J689" s="56" t="s">
        <v>2457</v>
      </c>
      <c r="K689" s="55" t="s">
        <v>2458</v>
      </c>
      <c r="L689" s="55" t="s">
        <v>1196</v>
      </c>
      <c r="M689" s="56" t="s">
        <v>995</v>
      </c>
      <c r="N689" s="56" t="s">
        <v>440</v>
      </c>
      <c r="O689" s="57" t="s">
        <v>1188</v>
      </c>
      <c r="P689" s="57" t="s">
        <v>1189</v>
      </c>
    </row>
    <row r="690" spans="1:16" ht="26.25" thickBot="1" x14ac:dyDescent="0.25">
      <c r="A690" s="46" t="str">
        <f t="shared" si="60"/>
        <v> arXiv 1510.02111 </v>
      </c>
      <c r="B690" s="12" t="str">
        <f t="shared" si="61"/>
        <v>I</v>
      </c>
      <c r="C690" s="46">
        <f t="shared" si="62"/>
        <v>55927.768459999999</v>
      </c>
      <c r="D690" s="9" t="str">
        <f t="shared" si="63"/>
        <v>vis</v>
      </c>
      <c r="E690" s="54">
        <f>VLOOKUP(C690,Active!C$21:E$968,3,FALSE)</f>
        <v>8128.9994685408901</v>
      </c>
      <c r="F690" s="12" t="s">
        <v>324</v>
      </c>
      <c r="G690" s="9" t="str">
        <f t="shared" si="64"/>
        <v>55927.76846</v>
      </c>
      <c r="H690" s="46">
        <f t="shared" si="65"/>
        <v>8129</v>
      </c>
      <c r="I690" s="55" t="s">
        <v>2459</v>
      </c>
      <c r="J690" s="56" t="s">
        <v>2460</v>
      </c>
      <c r="K690" s="55" t="s">
        <v>2461</v>
      </c>
      <c r="L690" s="55" t="s">
        <v>1212</v>
      </c>
      <c r="M690" s="56" t="s">
        <v>995</v>
      </c>
      <c r="N690" s="56" t="s">
        <v>440</v>
      </c>
      <c r="O690" s="57" t="s">
        <v>1188</v>
      </c>
      <c r="P690" s="57" t="s">
        <v>1189</v>
      </c>
    </row>
    <row r="691" spans="1:16" ht="26.25" thickBot="1" x14ac:dyDescent="0.25">
      <c r="A691" s="46" t="str">
        <f t="shared" si="60"/>
        <v> arXiv 1510.02111 </v>
      </c>
      <c r="B691" s="12" t="str">
        <f t="shared" si="61"/>
        <v>I</v>
      </c>
      <c r="C691" s="46">
        <f t="shared" si="62"/>
        <v>55929.946629999999</v>
      </c>
      <c r="D691" s="9" t="str">
        <f t="shared" si="63"/>
        <v>vis</v>
      </c>
      <c r="E691" s="54">
        <f>VLOOKUP(C691,Active!C$21:E$968,3,FALSE)</f>
        <v>8129.9994757029172</v>
      </c>
      <c r="F691" s="12" t="s">
        <v>324</v>
      </c>
      <c r="G691" s="9" t="str">
        <f t="shared" si="64"/>
        <v>55929.94663</v>
      </c>
      <c r="H691" s="46">
        <f t="shared" si="65"/>
        <v>8130</v>
      </c>
      <c r="I691" s="55" t="s">
        <v>2462</v>
      </c>
      <c r="J691" s="56" t="s">
        <v>2463</v>
      </c>
      <c r="K691" s="55" t="s">
        <v>2464</v>
      </c>
      <c r="L691" s="55" t="s">
        <v>1196</v>
      </c>
      <c r="M691" s="56" t="s">
        <v>995</v>
      </c>
      <c r="N691" s="56" t="s">
        <v>440</v>
      </c>
      <c r="O691" s="57" t="s">
        <v>1188</v>
      </c>
      <c r="P691" s="57" t="s">
        <v>1189</v>
      </c>
    </row>
    <row r="692" spans="1:16" ht="26.25" thickBot="1" x14ac:dyDescent="0.25">
      <c r="A692" s="46" t="str">
        <f t="shared" si="60"/>
        <v> arXiv 1510.02111 </v>
      </c>
      <c r="B692" s="12" t="str">
        <f t="shared" si="61"/>
        <v>I</v>
      </c>
      <c r="C692" s="46">
        <f t="shared" si="62"/>
        <v>55934.302730000003</v>
      </c>
      <c r="D692" s="9" t="str">
        <f t="shared" si="63"/>
        <v>vis</v>
      </c>
      <c r="E692" s="54">
        <f>VLOOKUP(C692,Active!C$21:E$968,3,FALSE)</f>
        <v>8131.9993798419455</v>
      </c>
      <c r="F692" s="12" t="s">
        <v>324</v>
      </c>
      <c r="G692" s="9" t="str">
        <f t="shared" si="64"/>
        <v>55934.30273</v>
      </c>
      <c r="H692" s="46">
        <f t="shared" si="65"/>
        <v>8132</v>
      </c>
      <c r="I692" s="55" t="s">
        <v>2465</v>
      </c>
      <c r="J692" s="56" t="s">
        <v>2466</v>
      </c>
      <c r="K692" s="55" t="s">
        <v>2467</v>
      </c>
      <c r="L692" s="55" t="s">
        <v>2162</v>
      </c>
      <c r="M692" s="56" t="s">
        <v>995</v>
      </c>
      <c r="N692" s="56" t="s">
        <v>440</v>
      </c>
      <c r="O692" s="57" t="s">
        <v>1188</v>
      </c>
      <c r="P692" s="57" t="s">
        <v>1189</v>
      </c>
    </row>
    <row r="693" spans="1:16" ht="26.25" thickBot="1" x14ac:dyDescent="0.25">
      <c r="A693" s="46" t="str">
        <f t="shared" si="60"/>
        <v> arXiv 1510.02111 </v>
      </c>
      <c r="B693" s="12" t="str">
        <f t="shared" si="61"/>
        <v>I</v>
      </c>
      <c r="C693" s="46">
        <f t="shared" si="62"/>
        <v>55936.48115</v>
      </c>
      <c r="D693" s="9" t="str">
        <f t="shared" si="63"/>
        <v>vis</v>
      </c>
      <c r="E693" s="54">
        <f>VLOOKUP(C693,Active!C$21:E$968,3,FALSE)</f>
        <v>8132.9995017800402</v>
      </c>
      <c r="F693" s="12" t="s">
        <v>324</v>
      </c>
      <c r="G693" s="9" t="str">
        <f t="shared" si="64"/>
        <v>55936.48115</v>
      </c>
      <c r="H693" s="46">
        <f t="shared" si="65"/>
        <v>8133</v>
      </c>
      <c r="I693" s="55" t="s">
        <v>2468</v>
      </c>
      <c r="J693" s="56" t="s">
        <v>2469</v>
      </c>
      <c r="K693" s="55" t="s">
        <v>2470</v>
      </c>
      <c r="L693" s="55" t="s">
        <v>1249</v>
      </c>
      <c r="M693" s="56" t="s">
        <v>995</v>
      </c>
      <c r="N693" s="56" t="s">
        <v>440</v>
      </c>
      <c r="O693" s="57" t="s">
        <v>1188</v>
      </c>
      <c r="P693" s="57" t="s">
        <v>1189</v>
      </c>
    </row>
    <row r="694" spans="1:16" ht="26.25" thickBot="1" x14ac:dyDescent="0.25">
      <c r="A694" s="46" t="str">
        <f t="shared" si="60"/>
        <v> arXiv 1510.02111 </v>
      </c>
      <c r="B694" s="12" t="str">
        <f t="shared" si="61"/>
        <v>I</v>
      </c>
      <c r="C694" s="46">
        <f t="shared" si="62"/>
        <v>55938.659050000002</v>
      </c>
      <c r="D694" s="9" t="str">
        <f t="shared" si="63"/>
        <v>vis</v>
      </c>
      <c r="E694" s="54">
        <f>VLOOKUP(C694,Active!C$21:E$968,3,FALSE)</f>
        <v>8133.9993849839129</v>
      </c>
      <c r="F694" s="12" t="s">
        <v>324</v>
      </c>
      <c r="G694" s="9" t="str">
        <f t="shared" si="64"/>
        <v>55938.65905</v>
      </c>
      <c r="H694" s="46">
        <f t="shared" si="65"/>
        <v>8134</v>
      </c>
      <c r="I694" s="55" t="s">
        <v>2471</v>
      </c>
      <c r="J694" s="56" t="s">
        <v>2472</v>
      </c>
      <c r="K694" s="55" t="s">
        <v>2473</v>
      </c>
      <c r="L694" s="55" t="s">
        <v>2430</v>
      </c>
      <c r="M694" s="56" t="s">
        <v>995</v>
      </c>
      <c r="N694" s="56" t="s">
        <v>440</v>
      </c>
      <c r="O694" s="57" t="s">
        <v>1188</v>
      </c>
      <c r="P694" s="57" t="s">
        <v>1189</v>
      </c>
    </row>
    <row r="695" spans="1:16" ht="26.25" thickBot="1" x14ac:dyDescent="0.25">
      <c r="A695" s="46" t="str">
        <f t="shared" si="60"/>
        <v> arXiv 1510.02111 </v>
      </c>
      <c r="B695" s="12" t="str">
        <f t="shared" si="61"/>
        <v>I</v>
      </c>
      <c r="C695" s="46">
        <f t="shared" si="62"/>
        <v>55940.83741</v>
      </c>
      <c r="D695" s="9" t="str">
        <f t="shared" si="63"/>
        <v>vis</v>
      </c>
      <c r="E695" s="54">
        <f>VLOOKUP(C695,Active!C$21:E$968,3,FALSE)</f>
        <v>8134.9994793757514</v>
      </c>
      <c r="F695" s="12" t="s">
        <v>324</v>
      </c>
      <c r="G695" s="9" t="str">
        <f t="shared" si="64"/>
        <v>55940.83741</v>
      </c>
      <c r="H695" s="46">
        <f t="shared" si="65"/>
        <v>8135</v>
      </c>
      <c r="I695" s="55" t="s">
        <v>2474</v>
      </c>
      <c r="J695" s="56" t="s">
        <v>2475</v>
      </c>
      <c r="K695" s="55" t="s">
        <v>2476</v>
      </c>
      <c r="L695" s="55" t="s">
        <v>1187</v>
      </c>
      <c r="M695" s="56" t="s">
        <v>995</v>
      </c>
      <c r="N695" s="56" t="s">
        <v>440</v>
      </c>
      <c r="O695" s="57" t="s">
        <v>1188</v>
      </c>
      <c r="P695" s="57" t="s">
        <v>1189</v>
      </c>
    </row>
    <row r="696" spans="1:16" ht="26.25" thickBot="1" x14ac:dyDescent="0.25">
      <c r="A696" s="46" t="str">
        <f t="shared" si="60"/>
        <v> arXiv 1510.02111 </v>
      </c>
      <c r="B696" s="12" t="str">
        <f t="shared" si="61"/>
        <v>I</v>
      </c>
      <c r="C696" s="46">
        <f t="shared" si="62"/>
        <v>55943.015570000003</v>
      </c>
      <c r="D696" s="9" t="str">
        <f t="shared" si="63"/>
        <v>vis</v>
      </c>
      <c r="E696" s="54">
        <f>VLOOKUP(C696,Active!C$21:E$968,3,FALSE)</f>
        <v>8135.9994819467374</v>
      </c>
      <c r="F696" s="12" t="s">
        <v>324</v>
      </c>
      <c r="G696" s="9" t="str">
        <f t="shared" si="64"/>
        <v>55943.01557</v>
      </c>
      <c r="H696" s="46">
        <f t="shared" si="65"/>
        <v>8136</v>
      </c>
      <c r="I696" s="55" t="s">
        <v>2477</v>
      </c>
      <c r="J696" s="56" t="s">
        <v>2478</v>
      </c>
      <c r="K696" s="55" t="s">
        <v>2479</v>
      </c>
      <c r="L696" s="55" t="s">
        <v>1187</v>
      </c>
      <c r="M696" s="56" t="s">
        <v>995</v>
      </c>
      <c r="N696" s="56" t="s">
        <v>440</v>
      </c>
      <c r="O696" s="57" t="s">
        <v>1188</v>
      </c>
      <c r="P696" s="57" t="s">
        <v>1189</v>
      </c>
    </row>
    <row r="697" spans="1:16" ht="26.25" thickBot="1" x14ac:dyDescent="0.25">
      <c r="A697" s="46" t="str">
        <f t="shared" si="60"/>
        <v> arXiv 1510.02111 </v>
      </c>
      <c r="B697" s="12" t="str">
        <f t="shared" si="61"/>
        <v>I</v>
      </c>
      <c r="C697" s="46">
        <f t="shared" si="62"/>
        <v>55945.193720000003</v>
      </c>
      <c r="D697" s="9" t="str">
        <f t="shared" si="63"/>
        <v>vis</v>
      </c>
      <c r="E697" s="54">
        <f>VLOOKUP(C697,Active!C$21:E$968,3,FALSE)</f>
        <v>8136.9994799266779</v>
      </c>
      <c r="F697" s="12" t="s">
        <v>324</v>
      </c>
      <c r="G697" s="9" t="str">
        <f t="shared" si="64"/>
        <v>55945.19372</v>
      </c>
      <c r="H697" s="46">
        <f t="shared" si="65"/>
        <v>8137</v>
      </c>
      <c r="I697" s="55" t="s">
        <v>2480</v>
      </c>
      <c r="J697" s="56" t="s">
        <v>2481</v>
      </c>
      <c r="K697" s="55" t="s">
        <v>2482</v>
      </c>
      <c r="L697" s="55" t="s">
        <v>1187</v>
      </c>
      <c r="M697" s="56" t="s">
        <v>995</v>
      </c>
      <c r="N697" s="56" t="s">
        <v>440</v>
      </c>
      <c r="O697" s="57" t="s">
        <v>1188</v>
      </c>
      <c r="P697" s="57" t="s">
        <v>1189</v>
      </c>
    </row>
    <row r="698" spans="1:16" ht="26.25" thickBot="1" x14ac:dyDescent="0.25">
      <c r="A698" s="46" t="str">
        <f t="shared" si="60"/>
        <v> arXiv 1510.02111 </v>
      </c>
      <c r="B698" s="12" t="str">
        <f t="shared" si="61"/>
        <v>I</v>
      </c>
      <c r="C698" s="46">
        <f t="shared" si="62"/>
        <v>55947.371910000002</v>
      </c>
      <c r="D698" s="9" t="str">
        <f t="shared" si="63"/>
        <v>vis</v>
      </c>
      <c r="E698" s="54">
        <f>VLOOKUP(C698,Active!C$21:E$968,3,FALSE)</f>
        <v>8137.9994962707897</v>
      </c>
      <c r="F698" s="12" t="s">
        <v>324</v>
      </c>
      <c r="G698" s="9" t="str">
        <f t="shared" si="64"/>
        <v>55947.37191</v>
      </c>
      <c r="H698" s="46">
        <f t="shared" si="65"/>
        <v>8138</v>
      </c>
      <c r="I698" s="55" t="s">
        <v>2483</v>
      </c>
      <c r="J698" s="56" t="s">
        <v>2484</v>
      </c>
      <c r="K698" s="55" t="s">
        <v>2485</v>
      </c>
      <c r="L698" s="55" t="s">
        <v>1245</v>
      </c>
      <c r="M698" s="56" t="s">
        <v>995</v>
      </c>
      <c r="N698" s="56" t="s">
        <v>440</v>
      </c>
      <c r="O698" s="57" t="s">
        <v>1188</v>
      </c>
      <c r="P698" s="57" t="s">
        <v>1189</v>
      </c>
    </row>
    <row r="699" spans="1:16" ht="26.25" thickBot="1" x14ac:dyDescent="0.25">
      <c r="A699" s="46" t="str">
        <f t="shared" si="60"/>
        <v> arXiv 1510.02111 </v>
      </c>
      <c r="B699" s="12" t="str">
        <f t="shared" si="61"/>
        <v>I</v>
      </c>
      <c r="C699" s="46">
        <f t="shared" si="62"/>
        <v>55949.550060000001</v>
      </c>
      <c r="D699" s="9" t="str">
        <f t="shared" si="63"/>
        <v>vis</v>
      </c>
      <c r="E699" s="54">
        <f>VLOOKUP(C699,Active!C$21:E$968,3,FALSE)</f>
        <v>8138.999494250731</v>
      </c>
      <c r="F699" s="12" t="s">
        <v>324</v>
      </c>
      <c r="G699" s="9" t="str">
        <f t="shared" si="64"/>
        <v>55949.55006</v>
      </c>
      <c r="H699" s="46">
        <f t="shared" si="65"/>
        <v>8139</v>
      </c>
      <c r="I699" s="55" t="s">
        <v>2486</v>
      </c>
      <c r="J699" s="56" t="s">
        <v>2487</v>
      </c>
      <c r="K699" s="55" t="s">
        <v>2488</v>
      </c>
      <c r="L699" s="55" t="s">
        <v>1245</v>
      </c>
      <c r="M699" s="56" t="s">
        <v>995</v>
      </c>
      <c r="N699" s="56" t="s">
        <v>440</v>
      </c>
      <c r="O699" s="57" t="s">
        <v>1188</v>
      </c>
      <c r="P699" s="57" t="s">
        <v>1189</v>
      </c>
    </row>
    <row r="700" spans="1:16" ht="26.25" thickBot="1" x14ac:dyDescent="0.25">
      <c r="A700" s="46" t="str">
        <f t="shared" si="60"/>
        <v> arXiv 1510.02111 </v>
      </c>
      <c r="B700" s="12" t="str">
        <f t="shared" si="61"/>
        <v>I</v>
      </c>
      <c r="C700" s="46">
        <f t="shared" si="62"/>
        <v>55951.72812</v>
      </c>
      <c r="D700" s="9" t="str">
        <f t="shared" si="63"/>
        <v>vis</v>
      </c>
      <c r="E700" s="54">
        <f>VLOOKUP(C700,Active!C$21:E$968,3,FALSE)</f>
        <v>8139.9994509112867</v>
      </c>
      <c r="F700" s="12" t="s">
        <v>324</v>
      </c>
      <c r="G700" s="9" t="str">
        <f t="shared" si="64"/>
        <v>55951.72812</v>
      </c>
      <c r="H700" s="46">
        <f t="shared" si="65"/>
        <v>8140</v>
      </c>
      <c r="I700" s="55" t="s">
        <v>2489</v>
      </c>
      <c r="J700" s="56" t="s">
        <v>2490</v>
      </c>
      <c r="K700" s="55" t="s">
        <v>2491</v>
      </c>
      <c r="L700" s="55" t="s">
        <v>1322</v>
      </c>
      <c r="M700" s="56" t="s">
        <v>995</v>
      </c>
      <c r="N700" s="56" t="s">
        <v>440</v>
      </c>
      <c r="O700" s="57" t="s">
        <v>1188</v>
      </c>
      <c r="P700" s="57" t="s">
        <v>1189</v>
      </c>
    </row>
    <row r="701" spans="1:16" ht="26.25" thickBot="1" x14ac:dyDescent="0.25">
      <c r="A701" s="46" t="str">
        <f t="shared" si="60"/>
        <v> arXiv 1510.02111 </v>
      </c>
      <c r="B701" s="12" t="str">
        <f t="shared" si="61"/>
        <v>I</v>
      </c>
      <c r="C701" s="46">
        <f t="shared" si="62"/>
        <v>55953.906419999999</v>
      </c>
      <c r="D701" s="9" t="str">
        <f t="shared" si="63"/>
        <v>vis</v>
      </c>
      <c r="E701" s="54">
        <f>VLOOKUP(C701,Active!C$21:E$968,3,FALSE)</f>
        <v>8140.999517756869</v>
      </c>
      <c r="F701" s="12" t="s">
        <v>324</v>
      </c>
      <c r="G701" s="9" t="str">
        <f t="shared" si="64"/>
        <v>55953.90642</v>
      </c>
      <c r="H701" s="46">
        <f t="shared" si="65"/>
        <v>8141</v>
      </c>
      <c r="I701" s="55" t="s">
        <v>2492</v>
      </c>
      <c r="J701" s="56" t="s">
        <v>2493</v>
      </c>
      <c r="K701" s="55" t="s">
        <v>2494</v>
      </c>
      <c r="L701" s="55" t="s">
        <v>1361</v>
      </c>
      <c r="M701" s="56" t="s">
        <v>995</v>
      </c>
      <c r="N701" s="56" t="s">
        <v>440</v>
      </c>
      <c r="O701" s="57" t="s">
        <v>1188</v>
      </c>
      <c r="P701" s="57" t="s">
        <v>1189</v>
      </c>
    </row>
    <row r="702" spans="1:16" ht="26.25" thickBot="1" x14ac:dyDescent="0.25">
      <c r="A702" s="46" t="str">
        <f t="shared" si="60"/>
        <v> arXiv 1510.02111 </v>
      </c>
      <c r="B702" s="12" t="str">
        <f t="shared" si="61"/>
        <v>I</v>
      </c>
      <c r="C702" s="46">
        <f t="shared" si="62"/>
        <v>55956.084569999999</v>
      </c>
      <c r="D702" s="9" t="str">
        <f t="shared" si="63"/>
        <v>vis</v>
      </c>
      <c r="E702" s="54">
        <f>VLOOKUP(C702,Active!C$21:E$968,3,FALSE)</f>
        <v>8141.9995157368103</v>
      </c>
      <c r="F702" s="12" t="s">
        <v>324</v>
      </c>
      <c r="G702" s="9" t="str">
        <f t="shared" si="64"/>
        <v>55956.08457</v>
      </c>
      <c r="H702" s="46">
        <f t="shared" si="65"/>
        <v>8142</v>
      </c>
      <c r="I702" s="55" t="s">
        <v>2495</v>
      </c>
      <c r="J702" s="56" t="s">
        <v>2496</v>
      </c>
      <c r="K702" s="55" t="s">
        <v>2497</v>
      </c>
      <c r="L702" s="55" t="s">
        <v>1361</v>
      </c>
      <c r="M702" s="56" t="s">
        <v>995</v>
      </c>
      <c r="N702" s="56" t="s">
        <v>440</v>
      </c>
      <c r="O702" s="57" t="s">
        <v>1188</v>
      </c>
      <c r="P702" s="57" t="s">
        <v>1189</v>
      </c>
    </row>
    <row r="703" spans="1:16" ht="26.25" thickBot="1" x14ac:dyDescent="0.25">
      <c r="A703" s="46" t="str">
        <f t="shared" si="60"/>
        <v> arXiv 1510.02111 </v>
      </c>
      <c r="B703" s="12" t="str">
        <f t="shared" si="61"/>
        <v>I</v>
      </c>
      <c r="C703" s="46">
        <f t="shared" si="62"/>
        <v>55958.262779999997</v>
      </c>
      <c r="D703" s="9" t="str">
        <f t="shared" si="63"/>
        <v>vis</v>
      </c>
      <c r="E703" s="54">
        <f>VLOOKUP(C703,Active!C$21:E$968,3,FALSE)</f>
        <v>8142.9995412630069</v>
      </c>
      <c r="F703" s="12" t="s">
        <v>324</v>
      </c>
      <c r="G703" s="9" t="str">
        <f t="shared" si="64"/>
        <v>55958.26278</v>
      </c>
      <c r="H703" s="46">
        <f t="shared" si="65"/>
        <v>8143</v>
      </c>
      <c r="I703" s="55" t="s">
        <v>2498</v>
      </c>
      <c r="J703" s="56" t="s">
        <v>2499</v>
      </c>
      <c r="K703" s="55" t="s">
        <v>2500</v>
      </c>
      <c r="L703" s="55" t="s">
        <v>1241</v>
      </c>
      <c r="M703" s="56" t="s">
        <v>995</v>
      </c>
      <c r="N703" s="56" t="s">
        <v>440</v>
      </c>
      <c r="O703" s="57" t="s">
        <v>1188</v>
      </c>
      <c r="P703" s="57" t="s">
        <v>1189</v>
      </c>
    </row>
    <row r="704" spans="1:16" ht="26.25" thickBot="1" x14ac:dyDescent="0.25">
      <c r="A704" s="46" t="str">
        <f t="shared" si="60"/>
        <v> arXiv 1510.02111 </v>
      </c>
      <c r="B704" s="12" t="str">
        <f t="shared" si="61"/>
        <v>I</v>
      </c>
      <c r="C704" s="46">
        <f t="shared" si="62"/>
        <v>55960.440779999997</v>
      </c>
      <c r="D704" s="9" t="str">
        <f t="shared" si="63"/>
        <v>vis</v>
      </c>
      <c r="E704" s="54">
        <f>VLOOKUP(C704,Active!C$21:E$968,3,FALSE)</f>
        <v>8143.9994703773064</v>
      </c>
      <c r="F704" s="12" t="s">
        <v>324</v>
      </c>
      <c r="G704" s="9" t="str">
        <f t="shared" si="64"/>
        <v>55960.44078</v>
      </c>
      <c r="H704" s="46">
        <f t="shared" si="65"/>
        <v>8144</v>
      </c>
      <c r="I704" s="55" t="s">
        <v>2501</v>
      </c>
      <c r="J704" s="56" t="s">
        <v>2502</v>
      </c>
      <c r="K704" s="55" t="s">
        <v>2503</v>
      </c>
      <c r="L704" s="55" t="s">
        <v>1208</v>
      </c>
      <c r="M704" s="56" t="s">
        <v>995</v>
      </c>
      <c r="N704" s="56" t="s">
        <v>440</v>
      </c>
      <c r="O704" s="57" t="s">
        <v>1188</v>
      </c>
      <c r="P704" s="57" t="s">
        <v>1189</v>
      </c>
    </row>
    <row r="705" spans="1:16" ht="26.25" thickBot="1" x14ac:dyDescent="0.25">
      <c r="A705" s="46" t="str">
        <f t="shared" si="60"/>
        <v> arXiv 1510.02111 </v>
      </c>
      <c r="B705" s="12" t="str">
        <f t="shared" si="61"/>
        <v>I</v>
      </c>
      <c r="C705" s="46">
        <f t="shared" si="62"/>
        <v>55962.619030000002</v>
      </c>
      <c r="D705" s="9" t="str">
        <f t="shared" si="63"/>
        <v>vis</v>
      </c>
      <c r="E705" s="54">
        <f>VLOOKUP(C705,Active!C$21:E$968,3,FALSE)</f>
        <v>8144.9995142676771</v>
      </c>
      <c r="F705" s="12" t="s">
        <v>324</v>
      </c>
      <c r="G705" s="9" t="str">
        <f t="shared" si="64"/>
        <v>55962.61903</v>
      </c>
      <c r="H705" s="46">
        <f t="shared" si="65"/>
        <v>8145</v>
      </c>
      <c r="I705" s="55" t="s">
        <v>2504</v>
      </c>
      <c r="J705" s="56" t="s">
        <v>2505</v>
      </c>
      <c r="K705" s="55" t="s">
        <v>2506</v>
      </c>
      <c r="L705" s="55" t="s">
        <v>1357</v>
      </c>
      <c r="M705" s="56" t="s">
        <v>995</v>
      </c>
      <c r="N705" s="56" t="s">
        <v>440</v>
      </c>
      <c r="O705" s="57" t="s">
        <v>1188</v>
      </c>
      <c r="P705" s="57" t="s">
        <v>1189</v>
      </c>
    </row>
    <row r="706" spans="1:16" ht="26.25" thickBot="1" x14ac:dyDescent="0.25">
      <c r="A706" s="46" t="str">
        <f t="shared" si="60"/>
        <v> arXiv 1510.02111 </v>
      </c>
      <c r="B706" s="12" t="str">
        <f t="shared" si="61"/>
        <v>I</v>
      </c>
      <c r="C706" s="46">
        <f t="shared" si="62"/>
        <v>55964.797180000001</v>
      </c>
      <c r="D706" s="9" t="str">
        <f t="shared" si="63"/>
        <v>vis</v>
      </c>
      <c r="E706" s="54">
        <f>VLOOKUP(C706,Active!C$21:E$968,3,FALSE)</f>
        <v>8145.9995122476184</v>
      </c>
      <c r="F706" s="12" t="s">
        <v>324</v>
      </c>
      <c r="G706" s="9" t="str">
        <f t="shared" si="64"/>
        <v>55964.79718</v>
      </c>
      <c r="H706" s="46">
        <f t="shared" si="65"/>
        <v>8146</v>
      </c>
      <c r="I706" s="55" t="s">
        <v>2507</v>
      </c>
      <c r="J706" s="56" t="s">
        <v>2508</v>
      </c>
      <c r="K706" s="55" t="s">
        <v>2509</v>
      </c>
      <c r="L706" s="55" t="s">
        <v>1357</v>
      </c>
      <c r="M706" s="56" t="s">
        <v>995</v>
      </c>
      <c r="N706" s="56" t="s">
        <v>440</v>
      </c>
      <c r="O706" s="57" t="s">
        <v>1188</v>
      </c>
      <c r="P706" s="57" t="s">
        <v>1189</v>
      </c>
    </row>
    <row r="707" spans="1:16" ht="26.25" thickBot="1" x14ac:dyDescent="0.25">
      <c r="A707" s="46" t="str">
        <f t="shared" si="60"/>
        <v> arXiv 1510.02111 </v>
      </c>
      <c r="B707" s="12" t="str">
        <f t="shared" si="61"/>
        <v>I</v>
      </c>
      <c r="C707" s="46">
        <f t="shared" si="62"/>
        <v>55966.975319999998</v>
      </c>
      <c r="D707" s="9" t="str">
        <f t="shared" si="63"/>
        <v>vis</v>
      </c>
      <c r="E707" s="54">
        <f>VLOOKUP(C707,Active!C$21:E$968,3,FALSE)</f>
        <v>8146.9995056365151</v>
      </c>
      <c r="F707" s="12" t="s">
        <v>324</v>
      </c>
      <c r="G707" s="9" t="str">
        <f t="shared" si="64"/>
        <v>55966.97532</v>
      </c>
      <c r="H707" s="46">
        <f t="shared" si="65"/>
        <v>8147</v>
      </c>
      <c r="I707" s="55" t="s">
        <v>2510</v>
      </c>
      <c r="J707" s="56" t="s">
        <v>2511</v>
      </c>
      <c r="K707" s="55" t="s">
        <v>2512</v>
      </c>
      <c r="L707" s="55" t="s">
        <v>1387</v>
      </c>
      <c r="M707" s="56" t="s">
        <v>995</v>
      </c>
      <c r="N707" s="56" t="s">
        <v>440</v>
      </c>
      <c r="O707" s="57" t="s">
        <v>1188</v>
      </c>
      <c r="P707" s="57" t="s">
        <v>1189</v>
      </c>
    </row>
    <row r="708" spans="1:16" ht="26.25" thickBot="1" x14ac:dyDescent="0.25">
      <c r="A708" s="46" t="str">
        <f t="shared" si="60"/>
        <v> arXiv 1510.02111 </v>
      </c>
      <c r="B708" s="12" t="str">
        <f t="shared" si="61"/>
        <v>I</v>
      </c>
      <c r="C708" s="46">
        <f t="shared" si="62"/>
        <v>55969.153489999997</v>
      </c>
      <c r="D708" s="9" t="str">
        <f t="shared" si="63"/>
        <v>vis</v>
      </c>
      <c r="E708" s="54">
        <f>VLOOKUP(C708,Active!C$21:E$968,3,FALSE)</f>
        <v>8147.9995127985412</v>
      </c>
      <c r="F708" s="12" t="s">
        <v>324</v>
      </c>
      <c r="G708" s="9" t="str">
        <f t="shared" si="64"/>
        <v>55969.15349</v>
      </c>
      <c r="H708" s="46">
        <f t="shared" si="65"/>
        <v>8148</v>
      </c>
      <c r="I708" s="55" t="s">
        <v>2513</v>
      </c>
      <c r="J708" s="56" t="s">
        <v>2514</v>
      </c>
      <c r="K708" s="55" t="s">
        <v>2515</v>
      </c>
      <c r="L708" s="55" t="s">
        <v>1357</v>
      </c>
      <c r="M708" s="56" t="s">
        <v>995</v>
      </c>
      <c r="N708" s="56" t="s">
        <v>440</v>
      </c>
      <c r="O708" s="57" t="s">
        <v>1188</v>
      </c>
      <c r="P708" s="57" t="s">
        <v>1189</v>
      </c>
    </row>
    <row r="709" spans="1:16" ht="26.25" thickBot="1" x14ac:dyDescent="0.25">
      <c r="A709" s="46" t="str">
        <f t="shared" si="60"/>
        <v> arXiv 1510.02111 </v>
      </c>
      <c r="B709" s="12" t="str">
        <f t="shared" si="61"/>
        <v>I</v>
      </c>
      <c r="C709" s="46">
        <f t="shared" si="62"/>
        <v>55971.33167</v>
      </c>
      <c r="D709" s="9" t="str">
        <f t="shared" si="63"/>
        <v>vis</v>
      </c>
      <c r="E709" s="54">
        <f>VLOOKUP(C709,Active!C$21:E$968,3,FALSE)</f>
        <v>8148.999524551612</v>
      </c>
      <c r="F709" s="12" t="s">
        <v>324</v>
      </c>
      <c r="G709" s="9" t="str">
        <f t="shared" si="64"/>
        <v>55971.33167</v>
      </c>
      <c r="H709" s="46">
        <f t="shared" si="65"/>
        <v>8149</v>
      </c>
      <c r="I709" s="55" t="s">
        <v>2516</v>
      </c>
      <c r="J709" s="56" t="s">
        <v>2517</v>
      </c>
      <c r="K709" s="55" t="s">
        <v>2518</v>
      </c>
      <c r="L709" s="55" t="s">
        <v>1532</v>
      </c>
      <c r="M709" s="56" t="s">
        <v>995</v>
      </c>
      <c r="N709" s="56" t="s">
        <v>440</v>
      </c>
      <c r="O709" s="57" t="s">
        <v>1188</v>
      </c>
      <c r="P709" s="57" t="s">
        <v>1189</v>
      </c>
    </row>
    <row r="710" spans="1:16" ht="26.25" thickBot="1" x14ac:dyDescent="0.25">
      <c r="A710" s="46" t="str">
        <f t="shared" si="60"/>
        <v> arXiv 1510.02111 </v>
      </c>
      <c r="B710" s="12" t="str">
        <f t="shared" si="61"/>
        <v>I</v>
      </c>
      <c r="C710" s="46">
        <f t="shared" si="62"/>
        <v>55973.50978</v>
      </c>
      <c r="D710" s="9" t="str">
        <f t="shared" si="63"/>
        <v>vis</v>
      </c>
      <c r="E710" s="54">
        <f>VLOOKUP(C710,Active!C$21:E$968,3,FALSE)</f>
        <v>8149.9995041673828</v>
      </c>
      <c r="F710" s="12" t="s">
        <v>324</v>
      </c>
      <c r="G710" s="9" t="str">
        <f t="shared" si="64"/>
        <v>55973.50978</v>
      </c>
      <c r="H710" s="46">
        <f t="shared" si="65"/>
        <v>8150</v>
      </c>
      <c r="I710" s="55" t="s">
        <v>2519</v>
      </c>
      <c r="J710" s="56" t="s">
        <v>2520</v>
      </c>
      <c r="K710" s="55" t="s">
        <v>2521</v>
      </c>
      <c r="L710" s="55" t="s">
        <v>1387</v>
      </c>
      <c r="M710" s="56" t="s">
        <v>995</v>
      </c>
      <c r="N710" s="56" t="s">
        <v>440</v>
      </c>
      <c r="O710" s="57" t="s">
        <v>1188</v>
      </c>
      <c r="P710" s="57" t="s">
        <v>1189</v>
      </c>
    </row>
    <row r="711" spans="1:16" ht="26.25" thickBot="1" x14ac:dyDescent="0.25">
      <c r="A711" s="46" t="str">
        <f t="shared" si="60"/>
        <v> arXiv 1510.02111 </v>
      </c>
      <c r="B711" s="12" t="str">
        <f t="shared" si="61"/>
        <v>I</v>
      </c>
      <c r="C711" s="46">
        <f t="shared" si="62"/>
        <v>55975.687890000001</v>
      </c>
      <c r="D711" s="9" t="str">
        <f t="shared" si="63"/>
        <v>vis</v>
      </c>
      <c r="E711" s="54">
        <f>VLOOKUP(C711,Active!C$21:E$968,3,FALSE)</f>
        <v>8150.9994837831528</v>
      </c>
      <c r="F711" s="12" t="s">
        <v>324</v>
      </c>
      <c r="G711" s="9" t="str">
        <f t="shared" si="64"/>
        <v>55975.68789</v>
      </c>
      <c r="H711" s="46">
        <f t="shared" si="65"/>
        <v>8151</v>
      </c>
      <c r="I711" s="55" t="s">
        <v>2522</v>
      </c>
      <c r="J711" s="56" t="s">
        <v>2523</v>
      </c>
      <c r="K711" s="55" t="s">
        <v>2524</v>
      </c>
      <c r="L711" s="55" t="s">
        <v>1234</v>
      </c>
      <c r="M711" s="56" t="s">
        <v>995</v>
      </c>
      <c r="N711" s="56" t="s">
        <v>440</v>
      </c>
      <c r="O711" s="57" t="s">
        <v>1188</v>
      </c>
      <c r="P711" s="57" t="s">
        <v>1189</v>
      </c>
    </row>
    <row r="712" spans="1:16" ht="26.25" thickBot="1" x14ac:dyDescent="0.25">
      <c r="A712" s="46" t="str">
        <f t="shared" si="60"/>
        <v> arXiv 1510.02111 </v>
      </c>
      <c r="B712" s="12" t="str">
        <f t="shared" si="61"/>
        <v>I</v>
      </c>
      <c r="C712" s="46">
        <f t="shared" si="62"/>
        <v>55977.866000000002</v>
      </c>
      <c r="D712" s="9" t="str">
        <f t="shared" si="63"/>
        <v>vis</v>
      </c>
      <c r="E712" s="54">
        <f>VLOOKUP(C712,Active!C$21:E$968,3,FALSE)</f>
        <v>8151.9994633989236</v>
      </c>
      <c r="F712" s="12" t="s">
        <v>324</v>
      </c>
      <c r="G712" s="9" t="str">
        <f t="shared" si="64"/>
        <v>55977.86600</v>
      </c>
      <c r="H712" s="46">
        <f t="shared" si="65"/>
        <v>8152</v>
      </c>
      <c r="I712" s="55" t="s">
        <v>2525</v>
      </c>
      <c r="J712" s="56" t="s">
        <v>2526</v>
      </c>
      <c r="K712" s="55" t="s">
        <v>2527</v>
      </c>
      <c r="L712" s="55" t="s">
        <v>1204</v>
      </c>
      <c r="M712" s="56" t="s">
        <v>995</v>
      </c>
      <c r="N712" s="56" t="s">
        <v>440</v>
      </c>
      <c r="O712" s="57" t="s">
        <v>1188</v>
      </c>
      <c r="P712" s="57" t="s">
        <v>1189</v>
      </c>
    </row>
    <row r="713" spans="1:16" ht="26.25" thickBot="1" x14ac:dyDescent="0.25">
      <c r="A713" s="46" t="str">
        <f t="shared" si="60"/>
        <v> arXiv 1510.02111 </v>
      </c>
      <c r="B713" s="12" t="str">
        <f t="shared" si="61"/>
        <v>I</v>
      </c>
      <c r="C713" s="46">
        <f t="shared" si="62"/>
        <v>55980.044150000002</v>
      </c>
      <c r="D713" s="9" t="str">
        <f t="shared" si="63"/>
        <v>vis</v>
      </c>
      <c r="E713" s="54">
        <f>VLOOKUP(C713,Active!C$21:E$968,3,FALSE)</f>
        <v>8152.9994613788649</v>
      </c>
      <c r="F713" s="12" t="s">
        <v>324</v>
      </c>
      <c r="G713" s="9" t="str">
        <f t="shared" si="64"/>
        <v>55980.04415</v>
      </c>
      <c r="H713" s="46">
        <f t="shared" si="65"/>
        <v>8153</v>
      </c>
      <c r="I713" s="55" t="s">
        <v>2528</v>
      </c>
      <c r="J713" s="56" t="s">
        <v>2529</v>
      </c>
      <c r="K713" s="55" t="s">
        <v>2530</v>
      </c>
      <c r="L713" s="55" t="s">
        <v>1204</v>
      </c>
      <c r="M713" s="56" t="s">
        <v>995</v>
      </c>
      <c r="N713" s="56" t="s">
        <v>440</v>
      </c>
      <c r="O713" s="57" t="s">
        <v>1188</v>
      </c>
      <c r="P713" s="57" t="s">
        <v>1189</v>
      </c>
    </row>
    <row r="714" spans="1:16" ht="26.25" thickBot="1" x14ac:dyDescent="0.25">
      <c r="A714" s="46" t="str">
        <f t="shared" si="60"/>
        <v> arXiv 1510.02111 </v>
      </c>
      <c r="B714" s="12" t="str">
        <f t="shared" si="61"/>
        <v>I</v>
      </c>
      <c r="C714" s="46">
        <f t="shared" si="62"/>
        <v>55982.222320000001</v>
      </c>
      <c r="D714" s="9" t="str">
        <f t="shared" si="63"/>
        <v>vis</v>
      </c>
      <c r="E714" s="54">
        <f>VLOOKUP(C714,Active!C$21:E$968,3,FALSE)</f>
        <v>8153.999468540891</v>
      </c>
      <c r="F714" s="12" t="s">
        <v>324</v>
      </c>
      <c r="G714" s="9" t="str">
        <f t="shared" si="64"/>
        <v>55982.22232</v>
      </c>
      <c r="H714" s="46">
        <f t="shared" si="65"/>
        <v>8154</v>
      </c>
      <c r="I714" s="55" t="s">
        <v>2531</v>
      </c>
      <c r="J714" s="56" t="s">
        <v>2532</v>
      </c>
      <c r="K714" s="55" t="s">
        <v>2533</v>
      </c>
      <c r="L714" s="55" t="s">
        <v>1212</v>
      </c>
      <c r="M714" s="56" t="s">
        <v>995</v>
      </c>
      <c r="N714" s="56" t="s">
        <v>440</v>
      </c>
      <c r="O714" s="57" t="s">
        <v>1188</v>
      </c>
      <c r="P714" s="57" t="s">
        <v>1189</v>
      </c>
    </row>
    <row r="715" spans="1:16" ht="26.25" thickBot="1" x14ac:dyDescent="0.25">
      <c r="A715" s="46" t="str">
        <f t="shared" ref="A715:A778" si="66">P715</f>
        <v> arXiv 1510.02111 </v>
      </c>
      <c r="B715" s="12" t="str">
        <f t="shared" ref="B715:B778" si="67">IF(H715=INT(H715),"I","II")</f>
        <v>I</v>
      </c>
      <c r="C715" s="46">
        <f t="shared" ref="C715:C778" si="68">1*G715</f>
        <v>55984.400430000002</v>
      </c>
      <c r="D715" s="9" t="str">
        <f t="shared" ref="D715:D778" si="69">VLOOKUP(F715,I$1:J$5,2,FALSE)</f>
        <v>vis</v>
      </c>
      <c r="E715" s="54">
        <f>VLOOKUP(C715,Active!C$21:E$968,3,FALSE)</f>
        <v>8154.9994481566619</v>
      </c>
      <c r="F715" s="12" t="s">
        <v>324</v>
      </c>
      <c r="G715" s="9" t="str">
        <f t="shared" ref="G715:G778" si="70">MID(I715,3,LEN(I715)-3)</f>
        <v>55984.40043</v>
      </c>
      <c r="H715" s="46">
        <f t="shared" ref="H715:H778" si="71">1*K715</f>
        <v>8155</v>
      </c>
      <c r="I715" s="55" t="s">
        <v>2534</v>
      </c>
      <c r="J715" s="56" t="s">
        <v>2535</v>
      </c>
      <c r="K715" s="55" t="s">
        <v>2536</v>
      </c>
      <c r="L715" s="55" t="s">
        <v>1322</v>
      </c>
      <c r="M715" s="56" t="s">
        <v>995</v>
      </c>
      <c r="N715" s="56" t="s">
        <v>440</v>
      </c>
      <c r="O715" s="57" t="s">
        <v>1188</v>
      </c>
      <c r="P715" s="57" t="s">
        <v>1189</v>
      </c>
    </row>
    <row r="716" spans="1:16" ht="26.25" thickBot="1" x14ac:dyDescent="0.25">
      <c r="A716" s="46" t="str">
        <f t="shared" si="66"/>
        <v> arXiv 1510.02111 </v>
      </c>
      <c r="B716" s="12" t="str">
        <f t="shared" si="67"/>
        <v>I</v>
      </c>
      <c r="C716" s="46">
        <f t="shared" si="68"/>
        <v>55990.934860000001</v>
      </c>
      <c r="D716" s="9" t="str">
        <f t="shared" si="69"/>
        <v>vis</v>
      </c>
      <c r="E716" s="54">
        <f>VLOOKUP(C716,Active!C$21:E$968,3,FALSE)</f>
        <v>8157.9994329143992</v>
      </c>
      <c r="F716" s="12" t="s">
        <v>324</v>
      </c>
      <c r="G716" s="9" t="str">
        <f t="shared" si="70"/>
        <v>55990.93486</v>
      </c>
      <c r="H716" s="46">
        <f t="shared" si="71"/>
        <v>8158</v>
      </c>
      <c r="I716" s="55" t="s">
        <v>2537</v>
      </c>
      <c r="J716" s="56" t="s">
        <v>2538</v>
      </c>
      <c r="K716" s="55" t="s">
        <v>2539</v>
      </c>
      <c r="L716" s="55" t="s">
        <v>1901</v>
      </c>
      <c r="M716" s="56" t="s">
        <v>995</v>
      </c>
      <c r="N716" s="56" t="s">
        <v>440</v>
      </c>
      <c r="O716" s="57" t="s">
        <v>1188</v>
      </c>
      <c r="P716" s="57" t="s">
        <v>1189</v>
      </c>
    </row>
    <row r="717" spans="1:16" ht="26.25" thickBot="1" x14ac:dyDescent="0.25">
      <c r="A717" s="46" t="str">
        <f t="shared" si="66"/>
        <v> arXiv 1510.02111 </v>
      </c>
      <c r="B717" s="12" t="str">
        <f t="shared" si="67"/>
        <v>I</v>
      </c>
      <c r="C717" s="46">
        <f t="shared" si="68"/>
        <v>55993.11305</v>
      </c>
      <c r="D717" s="9" t="str">
        <f t="shared" si="69"/>
        <v>vis</v>
      </c>
      <c r="E717" s="54">
        <f>VLOOKUP(C717,Active!C$21:E$968,3,FALSE)</f>
        <v>8158.999449258511</v>
      </c>
      <c r="F717" s="12" t="s">
        <v>324</v>
      </c>
      <c r="G717" s="9" t="str">
        <f t="shared" si="70"/>
        <v>55993.11305</v>
      </c>
      <c r="H717" s="46">
        <f t="shared" si="71"/>
        <v>8159</v>
      </c>
      <c r="I717" s="55" t="s">
        <v>2540</v>
      </c>
      <c r="J717" s="56" t="s">
        <v>2541</v>
      </c>
      <c r="K717" s="55" t="s">
        <v>2542</v>
      </c>
      <c r="L717" s="55" t="s">
        <v>1322</v>
      </c>
      <c r="M717" s="56" t="s">
        <v>995</v>
      </c>
      <c r="N717" s="56" t="s">
        <v>440</v>
      </c>
      <c r="O717" s="57" t="s">
        <v>1188</v>
      </c>
      <c r="P717" s="57" t="s">
        <v>1189</v>
      </c>
    </row>
    <row r="718" spans="1:16" ht="26.25" thickBot="1" x14ac:dyDescent="0.25">
      <c r="A718" s="46" t="str">
        <f t="shared" si="66"/>
        <v> arXiv 1510.02111 </v>
      </c>
      <c r="B718" s="12" t="str">
        <f t="shared" si="67"/>
        <v>I</v>
      </c>
      <c r="C718" s="46">
        <f t="shared" si="68"/>
        <v>55995.2912</v>
      </c>
      <c r="D718" s="9" t="str">
        <f t="shared" si="69"/>
        <v>vis</v>
      </c>
      <c r="E718" s="54">
        <f>VLOOKUP(C718,Active!C$21:E$968,3,FALSE)</f>
        <v>8159.9994472384524</v>
      </c>
      <c r="F718" s="12" t="s">
        <v>324</v>
      </c>
      <c r="G718" s="9" t="str">
        <f t="shared" si="70"/>
        <v>55995.29120</v>
      </c>
      <c r="H718" s="46">
        <f t="shared" si="71"/>
        <v>8160</v>
      </c>
      <c r="I718" s="55" t="s">
        <v>2543</v>
      </c>
      <c r="J718" s="56" t="s">
        <v>2544</v>
      </c>
      <c r="K718" s="55" t="s">
        <v>2545</v>
      </c>
      <c r="L718" s="55" t="s">
        <v>1322</v>
      </c>
      <c r="M718" s="56" t="s">
        <v>995</v>
      </c>
      <c r="N718" s="56" t="s">
        <v>440</v>
      </c>
      <c r="O718" s="57" t="s">
        <v>1188</v>
      </c>
      <c r="P718" s="57" t="s">
        <v>1189</v>
      </c>
    </row>
    <row r="719" spans="1:16" ht="26.25" thickBot="1" x14ac:dyDescent="0.25">
      <c r="A719" s="46" t="str">
        <f t="shared" si="66"/>
        <v> arXiv 1510.02111 </v>
      </c>
      <c r="B719" s="12" t="str">
        <f t="shared" si="67"/>
        <v>I</v>
      </c>
      <c r="C719" s="46">
        <f t="shared" si="68"/>
        <v>55997.469340000003</v>
      </c>
      <c r="D719" s="9" t="str">
        <f t="shared" si="69"/>
        <v>vis</v>
      </c>
      <c r="E719" s="54">
        <f>VLOOKUP(C719,Active!C$21:E$968,3,FALSE)</f>
        <v>8160.9994406273518</v>
      </c>
      <c r="F719" s="12" t="s">
        <v>324</v>
      </c>
      <c r="G719" s="9" t="str">
        <f t="shared" si="70"/>
        <v>55997.46934</v>
      </c>
      <c r="H719" s="46">
        <f t="shared" si="71"/>
        <v>8161</v>
      </c>
      <c r="I719" s="55" t="s">
        <v>2546</v>
      </c>
      <c r="J719" s="56" t="s">
        <v>2547</v>
      </c>
      <c r="K719" s="55" t="s">
        <v>2548</v>
      </c>
      <c r="L719" s="55" t="s">
        <v>1288</v>
      </c>
      <c r="M719" s="56" t="s">
        <v>995</v>
      </c>
      <c r="N719" s="56" t="s">
        <v>440</v>
      </c>
      <c r="O719" s="57" t="s">
        <v>1188</v>
      </c>
      <c r="P719" s="57" t="s">
        <v>1189</v>
      </c>
    </row>
    <row r="720" spans="1:16" ht="26.25" thickBot="1" x14ac:dyDescent="0.25">
      <c r="A720" s="46" t="str">
        <f t="shared" si="66"/>
        <v> arXiv 1510.02111 </v>
      </c>
      <c r="B720" s="12" t="str">
        <f t="shared" si="67"/>
        <v>I</v>
      </c>
      <c r="C720" s="46">
        <f t="shared" si="68"/>
        <v>55999.647499999999</v>
      </c>
      <c r="D720" s="9" t="str">
        <f t="shared" si="69"/>
        <v>vis</v>
      </c>
      <c r="E720" s="54">
        <f>VLOOKUP(C720,Active!C$21:E$968,3,FALSE)</f>
        <v>8161.9994431983341</v>
      </c>
      <c r="F720" s="12" t="s">
        <v>324</v>
      </c>
      <c r="G720" s="9" t="str">
        <f t="shared" si="70"/>
        <v>55999.64750</v>
      </c>
      <c r="H720" s="46">
        <f t="shared" si="71"/>
        <v>8162</v>
      </c>
      <c r="I720" s="55" t="s">
        <v>2549</v>
      </c>
      <c r="J720" s="56" t="s">
        <v>2550</v>
      </c>
      <c r="K720" s="55" t="s">
        <v>2551</v>
      </c>
      <c r="L720" s="55" t="s">
        <v>1298</v>
      </c>
      <c r="M720" s="56" t="s">
        <v>995</v>
      </c>
      <c r="N720" s="56" t="s">
        <v>440</v>
      </c>
      <c r="O720" s="57" t="s">
        <v>1188</v>
      </c>
      <c r="P720" s="57" t="s">
        <v>1189</v>
      </c>
    </row>
    <row r="721" spans="1:16" ht="26.25" thickBot="1" x14ac:dyDescent="0.25">
      <c r="A721" s="46" t="str">
        <f t="shared" si="66"/>
        <v> arXiv 1510.02111 </v>
      </c>
      <c r="B721" s="12" t="str">
        <f t="shared" si="67"/>
        <v>I</v>
      </c>
      <c r="C721" s="46">
        <f t="shared" si="68"/>
        <v>56001.825660000002</v>
      </c>
      <c r="D721" s="9" t="str">
        <f t="shared" si="69"/>
        <v>vis</v>
      </c>
      <c r="E721" s="54">
        <f>VLOOKUP(C721,Active!C$21:E$968,3,FALSE)</f>
        <v>8162.9994457693192</v>
      </c>
      <c r="F721" s="12" t="s">
        <v>324</v>
      </c>
      <c r="G721" s="9" t="str">
        <f t="shared" si="70"/>
        <v>56001.82566</v>
      </c>
      <c r="H721" s="46">
        <f t="shared" si="71"/>
        <v>8163</v>
      </c>
      <c r="I721" s="55" t="s">
        <v>2552</v>
      </c>
      <c r="J721" s="56" t="s">
        <v>2553</v>
      </c>
      <c r="K721" s="55" t="s">
        <v>2554</v>
      </c>
      <c r="L721" s="55" t="s">
        <v>1298</v>
      </c>
      <c r="M721" s="56" t="s">
        <v>995</v>
      </c>
      <c r="N721" s="56" t="s">
        <v>440</v>
      </c>
      <c r="O721" s="57" t="s">
        <v>1188</v>
      </c>
      <c r="P721" s="57" t="s">
        <v>1189</v>
      </c>
    </row>
    <row r="722" spans="1:16" ht="26.25" thickBot="1" x14ac:dyDescent="0.25">
      <c r="A722" s="46" t="str">
        <f t="shared" si="66"/>
        <v> arXiv 1510.02111 </v>
      </c>
      <c r="B722" s="12" t="str">
        <f t="shared" si="67"/>
        <v>I</v>
      </c>
      <c r="C722" s="46">
        <f t="shared" si="68"/>
        <v>56004.003830000001</v>
      </c>
      <c r="D722" s="9" t="str">
        <f t="shared" si="69"/>
        <v>vis</v>
      </c>
      <c r="E722" s="54">
        <f>VLOOKUP(C722,Active!C$21:E$968,3,FALSE)</f>
        <v>8163.9994529313462</v>
      </c>
      <c r="F722" s="12" t="s">
        <v>324</v>
      </c>
      <c r="G722" s="9" t="str">
        <f t="shared" si="70"/>
        <v>56004.00383</v>
      </c>
      <c r="H722" s="46">
        <f t="shared" si="71"/>
        <v>8164</v>
      </c>
      <c r="I722" s="55" t="s">
        <v>2555</v>
      </c>
      <c r="J722" s="56" t="s">
        <v>2556</v>
      </c>
      <c r="K722" s="55" t="s">
        <v>2557</v>
      </c>
      <c r="L722" s="55" t="s">
        <v>1284</v>
      </c>
      <c r="M722" s="56" t="s">
        <v>995</v>
      </c>
      <c r="N722" s="56" t="s">
        <v>440</v>
      </c>
      <c r="O722" s="57" t="s">
        <v>1188</v>
      </c>
      <c r="P722" s="57" t="s">
        <v>1189</v>
      </c>
    </row>
    <row r="723" spans="1:16" ht="26.25" thickBot="1" x14ac:dyDescent="0.25">
      <c r="A723" s="46" t="str">
        <f t="shared" si="66"/>
        <v> arXiv 1510.02111 </v>
      </c>
      <c r="B723" s="12" t="str">
        <f t="shared" si="67"/>
        <v>I</v>
      </c>
      <c r="C723" s="46">
        <f t="shared" si="68"/>
        <v>56006.181989999997</v>
      </c>
      <c r="D723" s="9" t="str">
        <f t="shared" si="69"/>
        <v>vis</v>
      </c>
      <c r="E723" s="54">
        <f>VLOOKUP(C723,Active!C$21:E$968,3,FALSE)</f>
        <v>8164.9994555023277</v>
      </c>
      <c r="F723" s="12" t="s">
        <v>324</v>
      </c>
      <c r="G723" s="9" t="str">
        <f t="shared" si="70"/>
        <v>56006.18199</v>
      </c>
      <c r="H723" s="46">
        <f t="shared" si="71"/>
        <v>8165</v>
      </c>
      <c r="I723" s="55" t="s">
        <v>2558</v>
      </c>
      <c r="J723" s="56" t="s">
        <v>2559</v>
      </c>
      <c r="K723" s="55" t="s">
        <v>2560</v>
      </c>
      <c r="L723" s="55" t="s">
        <v>1284</v>
      </c>
      <c r="M723" s="56" t="s">
        <v>995</v>
      </c>
      <c r="N723" s="56" t="s">
        <v>440</v>
      </c>
      <c r="O723" s="57" t="s">
        <v>1188</v>
      </c>
      <c r="P723" s="57" t="s">
        <v>1189</v>
      </c>
    </row>
    <row r="724" spans="1:16" ht="26.25" thickBot="1" x14ac:dyDescent="0.25">
      <c r="A724" s="46" t="str">
        <f t="shared" si="66"/>
        <v> arXiv 1510.02111 </v>
      </c>
      <c r="B724" s="12" t="str">
        <f t="shared" si="67"/>
        <v>I</v>
      </c>
      <c r="C724" s="46">
        <f t="shared" si="68"/>
        <v>56008.360159999997</v>
      </c>
      <c r="D724" s="9" t="str">
        <f t="shared" si="69"/>
        <v>vis</v>
      </c>
      <c r="E724" s="54">
        <f>VLOOKUP(C724,Active!C$21:E$968,3,FALSE)</f>
        <v>8165.9994626643547</v>
      </c>
      <c r="F724" s="12" t="s">
        <v>324</v>
      </c>
      <c r="G724" s="9" t="str">
        <f t="shared" si="70"/>
        <v>56008.36016</v>
      </c>
      <c r="H724" s="46">
        <f t="shared" si="71"/>
        <v>8166</v>
      </c>
      <c r="I724" s="55" t="s">
        <v>2561</v>
      </c>
      <c r="J724" s="56" t="s">
        <v>2562</v>
      </c>
      <c r="K724" s="55" t="s">
        <v>2563</v>
      </c>
      <c r="L724" s="55" t="s">
        <v>1204</v>
      </c>
      <c r="M724" s="56" t="s">
        <v>995</v>
      </c>
      <c r="N724" s="56" t="s">
        <v>440</v>
      </c>
      <c r="O724" s="57" t="s">
        <v>1188</v>
      </c>
      <c r="P724" s="57" t="s">
        <v>1189</v>
      </c>
    </row>
    <row r="725" spans="1:16" ht="26.25" thickBot="1" x14ac:dyDescent="0.25">
      <c r="A725" s="46" t="str">
        <f t="shared" si="66"/>
        <v> arXiv 1510.02111 </v>
      </c>
      <c r="B725" s="12" t="str">
        <f t="shared" si="67"/>
        <v>I</v>
      </c>
      <c r="C725" s="46">
        <f t="shared" si="68"/>
        <v>56010.538220000002</v>
      </c>
      <c r="D725" s="9" t="str">
        <f t="shared" si="69"/>
        <v>vis</v>
      </c>
      <c r="E725" s="54">
        <f>VLOOKUP(C725,Active!C$21:E$968,3,FALSE)</f>
        <v>8166.9994193249131</v>
      </c>
      <c r="F725" s="12" t="s">
        <v>324</v>
      </c>
      <c r="G725" s="9" t="str">
        <f t="shared" si="70"/>
        <v>56010.53822</v>
      </c>
      <c r="H725" s="46">
        <f t="shared" si="71"/>
        <v>8167</v>
      </c>
      <c r="I725" s="55" t="s">
        <v>2564</v>
      </c>
      <c r="J725" s="56" t="s">
        <v>2565</v>
      </c>
      <c r="K725" s="55" t="s">
        <v>2566</v>
      </c>
      <c r="L725" s="55" t="s">
        <v>1621</v>
      </c>
      <c r="M725" s="56" t="s">
        <v>995</v>
      </c>
      <c r="N725" s="56" t="s">
        <v>440</v>
      </c>
      <c r="O725" s="57" t="s">
        <v>1188</v>
      </c>
      <c r="P725" s="57" t="s">
        <v>1189</v>
      </c>
    </row>
    <row r="726" spans="1:16" ht="26.25" thickBot="1" x14ac:dyDescent="0.25">
      <c r="A726" s="46" t="str">
        <f t="shared" si="66"/>
        <v> arXiv 1510.02111 </v>
      </c>
      <c r="B726" s="12" t="str">
        <f t="shared" si="67"/>
        <v>I</v>
      </c>
      <c r="C726" s="46">
        <f t="shared" si="68"/>
        <v>56012.71645</v>
      </c>
      <c r="D726" s="9" t="str">
        <f t="shared" si="69"/>
        <v>vis</v>
      </c>
      <c r="E726" s="54">
        <f>VLOOKUP(C726,Active!C$21:E$968,3,FALSE)</f>
        <v>8167.9994540331954</v>
      </c>
      <c r="F726" s="12" t="s">
        <v>324</v>
      </c>
      <c r="G726" s="9" t="str">
        <f t="shared" si="70"/>
        <v>56012.71645</v>
      </c>
      <c r="H726" s="46">
        <f t="shared" si="71"/>
        <v>8168</v>
      </c>
      <c r="I726" s="55" t="s">
        <v>2567</v>
      </c>
      <c r="J726" s="56" t="s">
        <v>2568</v>
      </c>
      <c r="K726" s="55" t="s">
        <v>2569</v>
      </c>
      <c r="L726" s="55" t="s">
        <v>1284</v>
      </c>
      <c r="M726" s="56" t="s">
        <v>995</v>
      </c>
      <c r="N726" s="56" t="s">
        <v>440</v>
      </c>
      <c r="O726" s="57" t="s">
        <v>1188</v>
      </c>
      <c r="P726" s="57" t="s">
        <v>1189</v>
      </c>
    </row>
    <row r="727" spans="1:16" ht="26.25" thickBot="1" x14ac:dyDescent="0.25">
      <c r="A727" s="46" t="str">
        <f t="shared" si="66"/>
        <v> arXiv 1510.02111 </v>
      </c>
      <c r="B727" s="12" t="str">
        <f t="shared" si="67"/>
        <v>I</v>
      </c>
      <c r="C727" s="46">
        <f t="shared" si="68"/>
        <v>56014.894569999997</v>
      </c>
      <c r="D727" s="9" t="str">
        <f t="shared" si="69"/>
        <v>vis</v>
      </c>
      <c r="E727" s="54">
        <f>VLOOKUP(C727,Active!C$21:E$968,3,FALSE)</f>
        <v>8168.9994382400073</v>
      </c>
      <c r="F727" s="12" t="s">
        <v>324</v>
      </c>
      <c r="G727" s="9" t="str">
        <f t="shared" si="70"/>
        <v>56014.89457</v>
      </c>
      <c r="H727" s="46">
        <f t="shared" si="71"/>
        <v>8169</v>
      </c>
      <c r="I727" s="55" t="s">
        <v>2570</v>
      </c>
      <c r="J727" s="56" t="s">
        <v>2571</v>
      </c>
      <c r="K727" s="55" t="s">
        <v>2572</v>
      </c>
      <c r="L727" s="55" t="s">
        <v>1288</v>
      </c>
      <c r="M727" s="56" t="s">
        <v>995</v>
      </c>
      <c r="N727" s="56" t="s">
        <v>440</v>
      </c>
      <c r="O727" s="57" t="s">
        <v>1188</v>
      </c>
      <c r="P727" s="57" t="s">
        <v>1189</v>
      </c>
    </row>
    <row r="728" spans="1:16" ht="26.25" thickBot="1" x14ac:dyDescent="0.25">
      <c r="A728" s="46" t="str">
        <f t="shared" si="66"/>
        <v> arXiv 1510.02111 </v>
      </c>
      <c r="B728" s="12" t="str">
        <f t="shared" si="67"/>
        <v>I</v>
      </c>
      <c r="C728" s="46">
        <f t="shared" si="68"/>
        <v>56017.072650000002</v>
      </c>
      <c r="D728" s="9" t="str">
        <f t="shared" si="69"/>
        <v>vis</v>
      </c>
      <c r="E728" s="54">
        <f>VLOOKUP(C728,Active!C$21:E$968,3,FALSE)</f>
        <v>8169.9994040826514</v>
      </c>
      <c r="F728" s="12" t="s">
        <v>324</v>
      </c>
      <c r="G728" s="9" t="str">
        <f t="shared" si="70"/>
        <v>56017.07265</v>
      </c>
      <c r="H728" s="46">
        <f t="shared" si="71"/>
        <v>8170</v>
      </c>
      <c r="I728" s="55" t="s">
        <v>2573</v>
      </c>
      <c r="J728" s="56" t="s">
        <v>2574</v>
      </c>
      <c r="K728" s="55" t="s">
        <v>2575</v>
      </c>
      <c r="L728" s="55" t="s">
        <v>2576</v>
      </c>
      <c r="M728" s="56" t="s">
        <v>995</v>
      </c>
      <c r="N728" s="56" t="s">
        <v>440</v>
      </c>
      <c r="O728" s="57" t="s">
        <v>1188</v>
      </c>
      <c r="P728" s="57" t="s">
        <v>1189</v>
      </c>
    </row>
    <row r="729" spans="1:16" ht="26.25" thickBot="1" x14ac:dyDescent="0.25">
      <c r="A729" s="46" t="str">
        <f t="shared" si="66"/>
        <v> arXiv 1510.02111 </v>
      </c>
      <c r="B729" s="12" t="str">
        <f t="shared" si="67"/>
        <v>I</v>
      </c>
      <c r="C729" s="46">
        <f t="shared" si="68"/>
        <v>56019.250769999999</v>
      </c>
      <c r="D729" s="9" t="str">
        <f t="shared" si="69"/>
        <v>vis</v>
      </c>
      <c r="E729" s="54">
        <f>VLOOKUP(C729,Active!C$21:E$968,3,FALSE)</f>
        <v>8170.9993882894623</v>
      </c>
      <c r="F729" s="12" t="s">
        <v>324</v>
      </c>
      <c r="G729" s="9" t="str">
        <f t="shared" si="70"/>
        <v>56019.25077</v>
      </c>
      <c r="H729" s="46">
        <f t="shared" si="71"/>
        <v>8171</v>
      </c>
      <c r="I729" s="55" t="s">
        <v>2577</v>
      </c>
      <c r="J729" s="56" t="s">
        <v>2578</v>
      </c>
      <c r="K729" s="55" t="s">
        <v>2579</v>
      </c>
      <c r="L729" s="55" t="s">
        <v>2580</v>
      </c>
      <c r="M729" s="56" t="s">
        <v>995</v>
      </c>
      <c r="N729" s="56" t="s">
        <v>440</v>
      </c>
      <c r="O729" s="57" t="s">
        <v>1188</v>
      </c>
      <c r="P729" s="57" t="s">
        <v>1189</v>
      </c>
    </row>
    <row r="730" spans="1:16" ht="26.25" thickBot="1" x14ac:dyDescent="0.25">
      <c r="A730" s="46" t="str">
        <f t="shared" si="66"/>
        <v> arXiv 1510.02111 </v>
      </c>
      <c r="B730" s="12" t="str">
        <f t="shared" si="67"/>
        <v>I</v>
      </c>
      <c r="C730" s="46">
        <f t="shared" si="68"/>
        <v>56021.428950000001</v>
      </c>
      <c r="D730" s="9" t="str">
        <f t="shared" si="69"/>
        <v>vis</v>
      </c>
      <c r="E730" s="54">
        <f>VLOOKUP(C730,Active!C$21:E$968,3,FALSE)</f>
        <v>8171.9994000425331</v>
      </c>
      <c r="F730" s="12" t="s">
        <v>324</v>
      </c>
      <c r="G730" s="9" t="str">
        <f t="shared" si="70"/>
        <v>56021.42895</v>
      </c>
      <c r="H730" s="46">
        <f t="shared" si="71"/>
        <v>8172</v>
      </c>
      <c r="I730" s="55" t="s">
        <v>2581</v>
      </c>
      <c r="J730" s="56" t="s">
        <v>2582</v>
      </c>
      <c r="K730" s="55" t="s">
        <v>2583</v>
      </c>
      <c r="L730" s="55" t="s">
        <v>2584</v>
      </c>
      <c r="M730" s="56" t="s">
        <v>995</v>
      </c>
      <c r="N730" s="56" t="s">
        <v>440</v>
      </c>
      <c r="O730" s="57" t="s">
        <v>1188</v>
      </c>
      <c r="P730" s="57" t="s">
        <v>1189</v>
      </c>
    </row>
    <row r="731" spans="1:16" ht="26.25" thickBot="1" x14ac:dyDescent="0.25">
      <c r="A731" s="46" t="str">
        <f t="shared" si="66"/>
        <v> arXiv 1510.02111 </v>
      </c>
      <c r="B731" s="12" t="str">
        <f t="shared" si="67"/>
        <v>I</v>
      </c>
      <c r="C731" s="46">
        <f t="shared" si="68"/>
        <v>56023.607100000001</v>
      </c>
      <c r="D731" s="9" t="str">
        <f t="shared" si="69"/>
        <v>vis</v>
      </c>
      <c r="E731" s="54">
        <f>VLOOKUP(C731,Active!C$21:E$968,3,FALSE)</f>
        <v>8172.9993980224745</v>
      </c>
      <c r="F731" s="12" t="s">
        <v>324</v>
      </c>
      <c r="G731" s="9" t="str">
        <f t="shared" si="70"/>
        <v>56023.60710</v>
      </c>
      <c r="H731" s="46">
        <f t="shared" si="71"/>
        <v>8173</v>
      </c>
      <c r="I731" s="55" t="s">
        <v>2585</v>
      </c>
      <c r="J731" s="56" t="s">
        <v>2586</v>
      </c>
      <c r="K731" s="55" t="s">
        <v>2587</v>
      </c>
      <c r="L731" s="55" t="s">
        <v>2584</v>
      </c>
      <c r="M731" s="56" t="s">
        <v>995</v>
      </c>
      <c r="N731" s="56" t="s">
        <v>440</v>
      </c>
      <c r="O731" s="57" t="s">
        <v>1188</v>
      </c>
      <c r="P731" s="57" t="s">
        <v>1189</v>
      </c>
    </row>
    <row r="732" spans="1:16" ht="26.25" thickBot="1" x14ac:dyDescent="0.25">
      <c r="A732" s="46" t="str">
        <f t="shared" si="66"/>
        <v> arXiv 1510.02111 </v>
      </c>
      <c r="B732" s="12" t="str">
        <f t="shared" si="67"/>
        <v>I</v>
      </c>
      <c r="C732" s="46">
        <f t="shared" si="68"/>
        <v>56025.785300000003</v>
      </c>
      <c r="D732" s="9" t="str">
        <f t="shared" si="69"/>
        <v>vis</v>
      </c>
      <c r="E732" s="54">
        <f>VLOOKUP(C732,Active!C$21:E$968,3,FALSE)</f>
        <v>8173.99941895763</v>
      </c>
      <c r="F732" s="12" t="s">
        <v>324</v>
      </c>
      <c r="G732" s="9" t="str">
        <f t="shared" si="70"/>
        <v>56025.78530</v>
      </c>
      <c r="H732" s="46">
        <f t="shared" si="71"/>
        <v>8174</v>
      </c>
      <c r="I732" s="55" t="s">
        <v>2588</v>
      </c>
      <c r="J732" s="56" t="s">
        <v>2589</v>
      </c>
      <c r="K732" s="55" t="s">
        <v>2590</v>
      </c>
      <c r="L732" s="55" t="s">
        <v>1625</v>
      </c>
      <c r="M732" s="56" t="s">
        <v>995</v>
      </c>
      <c r="N732" s="56" t="s">
        <v>440</v>
      </c>
      <c r="O732" s="57" t="s">
        <v>1188</v>
      </c>
      <c r="P732" s="57" t="s">
        <v>1189</v>
      </c>
    </row>
    <row r="733" spans="1:16" ht="26.25" thickBot="1" x14ac:dyDescent="0.25">
      <c r="A733" s="46" t="str">
        <f t="shared" si="66"/>
        <v> arXiv 1510.02111 </v>
      </c>
      <c r="B733" s="12" t="str">
        <f t="shared" si="67"/>
        <v>I</v>
      </c>
      <c r="C733" s="46">
        <f t="shared" si="68"/>
        <v>56027.963479999999</v>
      </c>
      <c r="D733" s="9" t="str">
        <f t="shared" si="69"/>
        <v>vis</v>
      </c>
      <c r="E733" s="54">
        <f>VLOOKUP(C733,Active!C$21:E$968,3,FALSE)</f>
        <v>8174.9994307106972</v>
      </c>
      <c r="F733" s="12" t="s">
        <v>324</v>
      </c>
      <c r="G733" s="9" t="str">
        <f t="shared" si="70"/>
        <v>56027.96348</v>
      </c>
      <c r="H733" s="46">
        <f t="shared" si="71"/>
        <v>8175</v>
      </c>
      <c r="I733" s="55" t="s">
        <v>2591</v>
      </c>
      <c r="J733" s="56" t="s">
        <v>2592</v>
      </c>
      <c r="K733" s="55" t="s">
        <v>2593</v>
      </c>
      <c r="L733" s="55" t="s">
        <v>1901</v>
      </c>
      <c r="M733" s="56" t="s">
        <v>995</v>
      </c>
      <c r="N733" s="56" t="s">
        <v>440</v>
      </c>
      <c r="O733" s="57" t="s">
        <v>1188</v>
      </c>
      <c r="P733" s="57" t="s">
        <v>1189</v>
      </c>
    </row>
    <row r="734" spans="1:16" ht="26.25" thickBot="1" x14ac:dyDescent="0.25">
      <c r="A734" s="46" t="str">
        <f t="shared" si="66"/>
        <v> arXiv 1510.02111 </v>
      </c>
      <c r="B734" s="12" t="str">
        <f t="shared" si="67"/>
        <v>I</v>
      </c>
      <c r="C734" s="46">
        <f t="shared" si="68"/>
        <v>56030.141680000001</v>
      </c>
      <c r="D734" s="9" t="str">
        <f t="shared" si="69"/>
        <v>vis</v>
      </c>
      <c r="E734" s="54">
        <f>VLOOKUP(C734,Active!C$21:E$968,3,FALSE)</f>
        <v>8175.9994516458537</v>
      </c>
      <c r="F734" s="12" t="s">
        <v>324</v>
      </c>
      <c r="G734" s="9" t="str">
        <f t="shared" si="70"/>
        <v>56030.14168</v>
      </c>
      <c r="H734" s="46">
        <f t="shared" si="71"/>
        <v>8176</v>
      </c>
      <c r="I734" s="55" t="s">
        <v>2594</v>
      </c>
      <c r="J734" s="56" t="s">
        <v>2595</v>
      </c>
      <c r="K734" s="55" t="s">
        <v>2596</v>
      </c>
      <c r="L734" s="55" t="s">
        <v>1284</v>
      </c>
      <c r="M734" s="56" t="s">
        <v>995</v>
      </c>
      <c r="N734" s="56" t="s">
        <v>440</v>
      </c>
      <c r="O734" s="57" t="s">
        <v>1188</v>
      </c>
      <c r="P734" s="57" t="s">
        <v>1189</v>
      </c>
    </row>
    <row r="735" spans="1:16" ht="26.25" thickBot="1" x14ac:dyDescent="0.25">
      <c r="A735" s="46" t="str">
        <f t="shared" si="66"/>
        <v> arXiv 1510.02111 </v>
      </c>
      <c r="B735" s="12" t="str">
        <f t="shared" si="67"/>
        <v>I</v>
      </c>
      <c r="C735" s="46">
        <f t="shared" si="68"/>
        <v>56032.319799999997</v>
      </c>
      <c r="D735" s="9" t="str">
        <f t="shared" si="69"/>
        <v>vis</v>
      </c>
      <c r="E735" s="54">
        <f>VLOOKUP(C735,Active!C$21:E$968,3,FALSE)</f>
        <v>8176.9994358526646</v>
      </c>
      <c r="F735" s="12" t="s">
        <v>324</v>
      </c>
      <c r="G735" s="9" t="str">
        <f t="shared" si="70"/>
        <v>56032.31980</v>
      </c>
      <c r="H735" s="46">
        <f t="shared" si="71"/>
        <v>8177</v>
      </c>
      <c r="I735" s="55" t="s">
        <v>2597</v>
      </c>
      <c r="J735" s="56" t="s">
        <v>2598</v>
      </c>
      <c r="K735" s="55" t="s">
        <v>2599</v>
      </c>
      <c r="L735" s="55" t="s">
        <v>1380</v>
      </c>
      <c r="M735" s="56" t="s">
        <v>995</v>
      </c>
      <c r="N735" s="56" t="s">
        <v>440</v>
      </c>
      <c r="O735" s="57" t="s">
        <v>1188</v>
      </c>
      <c r="P735" s="57" t="s">
        <v>1189</v>
      </c>
    </row>
    <row r="736" spans="1:16" ht="26.25" thickBot="1" x14ac:dyDescent="0.25">
      <c r="A736" s="46" t="str">
        <f t="shared" si="66"/>
        <v> arXiv 1510.02111 </v>
      </c>
      <c r="B736" s="12" t="str">
        <f t="shared" si="67"/>
        <v>I</v>
      </c>
      <c r="C736" s="46">
        <f t="shared" si="68"/>
        <v>56034.497929999998</v>
      </c>
      <c r="D736" s="9" t="str">
        <f t="shared" si="69"/>
        <v>vis</v>
      </c>
      <c r="E736" s="54">
        <f>VLOOKUP(C736,Active!C$21:E$968,3,FALSE)</f>
        <v>8177.9994246505212</v>
      </c>
      <c r="F736" s="12" t="s">
        <v>324</v>
      </c>
      <c r="G736" s="9" t="str">
        <f t="shared" si="70"/>
        <v>56034.49793</v>
      </c>
      <c r="H736" s="46">
        <f t="shared" si="71"/>
        <v>8178</v>
      </c>
      <c r="I736" s="55" t="s">
        <v>2600</v>
      </c>
      <c r="J736" s="56" t="s">
        <v>2601</v>
      </c>
      <c r="K736" s="55" t="s">
        <v>2602</v>
      </c>
      <c r="L736" s="55" t="s">
        <v>1309</v>
      </c>
      <c r="M736" s="56" t="s">
        <v>995</v>
      </c>
      <c r="N736" s="56" t="s">
        <v>440</v>
      </c>
      <c r="O736" s="57" t="s">
        <v>1188</v>
      </c>
      <c r="P736" s="57" t="s">
        <v>1189</v>
      </c>
    </row>
    <row r="737" spans="1:16" ht="26.25" thickBot="1" x14ac:dyDescent="0.25">
      <c r="A737" s="46" t="str">
        <f t="shared" si="66"/>
        <v> arXiv 1510.02111 </v>
      </c>
      <c r="B737" s="12" t="str">
        <f t="shared" si="67"/>
        <v>I</v>
      </c>
      <c r="C737" s="46">
        <f t="shared" si="68"/>
        <v>56036.676200000002</v>
      </c>
      <c r="D737" s="9" t="str">
        <f t="shared" si="69"/>
        <v>vis</v>
      </c>
      <c r="E737" s="54">
        <f>VLOOKUP(C737,Active!C$21:E$968,3,FALSE)</f>
        <v>8178.9994777229767</v>
      </c>
      <c r="F737" s="12" t="s">
        <v>324</v>
      </c>
      <c r="G737" s="9" t="str">
        <f t="shared" si="70"/>
        <v>56036.67620</v>
      </c>
      <c r="H737" s="46">
        <f t="shared" si="71"/>
        <v>8179</v>
      </c>
      <c r="I737" s="55" t="s">
        <v>2603</v>
      </c>
      <c r="J737" s="56" t="s">
        <v>2604</v>
      </c>
      <c r="K737" s="55" t="s">
        <v>2605</v>
      </c>
      <c r="L737" s="55" t="s">
        <v>1196</v>
      </c>
      <c r="M737" s="56" t="s">
        <v>995</v>
      </c>
      <c r="N737" s="56" t="s">
        <v>440</v>
      </c>
      <c r="O737" s="57" t="s">
        <v>1188</v>
      </c>
      <c r="P737" s="57" t="s">
        <v>1189</v>
      </c>
    </row>
    <row r="738" spans="1:16" ht="26.25" thickBot="1" x14ac:dyDescent="0.25">
      <c r="A738" s="46" t="str">
        <f t="shared" si="66"/>
        <v> arXiv 1510.02111 </v>
      </c>
      <c r="B738" s="12" t="str">
        <f t="shared" si="67"/>
        <v>I</v>
      </c>
      <c r="C738" s="46">
        <f t="shared" si="68"/>
        <v>56038.854330000002</v>
      </c>
      <c r="D738" s="9" t="str">
        <f t="shared" si="69"/>
        <v>vis</v>
      </c>
      <c r="E738" s="54">
        <f>VLOOKUP(C738,Active!C$21:E$968,3,FALSE)</f>
        <v>8179.9994665208324</v>
      </c>
      <c r="F738" s="12" t="s">
        <v>324</v>
      </c>
      <c r="G738" s="9" t="str">
        <f t="shared" si="70"/>
        <v>56038.85433</v>
      </c>
      <c r="H738" s="46">
        <f t="shared" si="71"/>
        <v>8180</v>
      </c>
      <c r="I738" s="55" t="s">
        <v>2606</v>
      </c>
      <c r="J738" s="56" t="s">
        <v>2607</v>
      </c>
      <c r="K738" s="55" t="s">
        <v>2608</v>
      </c>
      <c r="L738" s="55" t="s">
        <v>1212</v>
      </c>
      <c r="M738" s="56" t="s">
        <v>995</v>
      </c>
      <c r="N738" s="56" t="s">
        <v>440</v>
      </c>
      <c r="O738" s="57" t="s">
        <v>1188</v>
      </c>
      <c r="P738" s="57" t="s">
        <v>1189</v>
      </c>
    </row>
    <row r="739" spans="1:16" ht="26.25" thickBot="1" x14ac:dyDescent="0.25">
      <c r="A739" s="46" t="str">
        <f t="shared" si="66"/>
        <v> arXiv 1510.02111 </v>
      </c>
      <c r="B739" s="12" t="str">
        <f t="shared" si="67"/>
        <v>I</v>
      </c>
      <c r="C739" s="46">
        <f t="shared" si="68"/>
        <v>56041.032469999998</v>
      </c>
      <c r="D739" s="9" t="str">
        <f t="shared" si="69"/>
        <v>vis</v>
      </c>
      <c r="E739" s="54">
        <f>VLOOKUP(C739,Active!C$21:E$968,3,FALSE)</f>
        <v>8180.9994599097299</v>
      </c>
      <c r="F739" s="12" t="s">
        <v>324</v>
      </c>
      <c r="G739" s="9" t="str">
        <f t="shared" si="70"/>
        <v>56041.03247</v>
      </c>
      <c r="H739" s="46">
        <f t="shared" si="71"/>
        <v>8181</v>
      </c>
      <c r="I739" s="55" t="s">
        <v>2609</v>
      </c>
      <c r="J739" s="56" t="s">
        <v>2610</v>
      </c>
      <c r="K739" s="55" t="s">
        <v>2611</v>
      </c>
      <c r="L739" s="55" t="s">
        <v>1200</v>
      </c>
      <c r="M739" s="56" t="s">
        <v>995</v>
      </c>
      <c r="N739" s="56" t="s">
        <v>440</v>
      </c>
      <c r="O739" s="57" t="s">
        <v>1188</v>
      </c>
      <c r="P739" s="57" t="s">
        <v>1189</v>
      </c>
    </row>
    <row r="740" spans="1:16" ht="26.25" thickBot="1" x14ac:dyDescent="0.25">
      <c r="A740" s="46" t="str">
        <f t="shared" si="66"/>
        <v> arXiv 1510.02111 </v>
      </c>
      <c r="B740" s="12" t="str">
        <f t="shared" si="67"/>
        <v>I</v>
      </c>
      <c r="C740" s="46">
        <f t="shared" si="68"/>
        <v>56043.210639999998</v>
      </c>
      <c r="D740" s="9" t="str">
        <f t="shared" si="69"/>
        <v>vis</v>
      </c>
      <c r="E740" s="54">
        <f>VLOOKUP(C740,Active!C$21:E$968,3,FALSE)</f>
        <v>8181.999467071756</v>
      </c>
      <c r="F740" s="12" t="s">
        <v>324</v>
      </c>
      <c r="G740" s="9" t="str">
        <f t="shared" si="70"/>
        <v>56043.21064</v>
      </c>
      <c r="H740" s="46">
        <f t="shared" si="71"/>
        <v>8182</v>
      </c>
      <c r="I740" s="55" t="s">
        <v>2612</v>
      </c>
      <c r="J740" s="56" t="s">
        <v>2613</v>
      </c>
      <c r="K740" s="55" t="s">
        <v>2614</v>
      </c>
      <c r="L740" s="55" t="s">
        <v>1212</v>
      </c>
      <c r="M740" s="56" t="s">
        <v>995</v>
      </c>
      <c r="N740" s="56" t="s">
        <v>440</v>
      </c>
      <c r="O740" s="57" t="s">
        <v>1188</v>
      </c>
      <c r="P740" s="57" t="s">
        <v>1189</v>
      </c>
    </row>
    <row r="741" spans="1:16" ht="26.25" thickBot="1" x14ac:dyDescent="0.25">
      <c r="A741" s="46" t="str">
        <f t="shared" si="66"/>
        <v> arXiv 1510.02111 </v>
      </c>
      <c r="B741" s="12" t="str">
        <f t="shared" si="67"/>
        <v>I</v>
      </c>
      <c r="C741" s="46">
        <f t="shared" si="68"/>
        <v>56045.388800000001</v>
      </c>
      <c r="D741" s="9" t="str">
        <f t="shared" si="69"/>
        <v>vis</v>
      </c>
      <c r="E741" s="54">
        <f>VLOOKUP(C741,Active!C$21:E$968,3,FALSE)</f>
        <v>8182.9994696427411</v>
      </c>
      <c r="F741" s="12" t="s">
        <v>324</v>
      </c>
      <c r="G741" s="9" t="str">
        <f t="shared" si="70"/>
        <v>56045.38880</v>
      </c>
      <c r="H741" s="46">
        <f t="shared" si="71"/>
        <v>8183</v>
      </c>
      <c r="I741" s="55" t="s">
        <v>2615</v>
      </c>
      <c r="J741" s="56" t="s">
        <v>2616</v>
      </c>
      <c r="K741" s="55" t="s">
        <v>2617</v>
      </c>
      <c r="L741" s="55" t="s">
        <v>1212</v>
      </c>
      <c r="M741" s="56" t="s">
        <v>995</v>
      </c>
      <c r="N741" s="56" t="s">
        <v>440</v>
      </c>
      <c r="O741" s="57" t="s">
        <v>1188</v>
      </c>
      <c r="P741" s="57" t="s">
        <v>1189</v>
      </c>
    </row>
    <row r="742" spans="1:16" ht="26.25" thickBot="1" x14ac:dyDescent="0.25">
      <c r="A742" s="46" t="str">
        <f t="shared" si="66"/>
        <v> arXiv 1510.02111 </v>
      </c>
      <c r="B742" s="12" t="str">
        <f t="shared" si="67"/>
        <v>I</v>
      </c>
      <c r="C742" s="46">
        <f t="shared" si="68"/>
        <v>56047.56695</v>
      </c>
      <c r="D742" s="9" t="str">
        <f t="shared" si="69"/>
        <v>vis</v>
      </c>
      <c r="E742" s="54">
        <f>VLOOKUP(C742,Active!C$21:E$968,3,FALSE)</f>
        <v>8183.9994676226825</v>
      </c>
      <c r="F742" s="12" t="s">
        <v>324</v>
      </c>
      <c r="G742" s="9" t="str">
        <f t="shared" si="70"/>
        <v>56047.56695</v>
      </c>
      <c r="H742" s="46">
        <f t="shared" si="71"/>
        <v>8184</v>
      </c>
      <c r="I742" s="55" t="s">
        <v>2618</v>
      </c>
      <c r="J742" s="56" t="s">
        <v>2619</v>
      </c>
      <c r="K742" s="55" t="s">
        <v>2620</v>
      </c>
      <c r="L742" s="55" t="s">
        <v>1212</v>
      </c>
      <c r="M742" s="56" t="s">
        <v>995</v>
      </c>
      <c r="N742" s="56" t="s">
        <v>440</v>
      </c>
      <c r="O742" s="57" t="s">
        <v>1188</v>
      </c>
      <c r="P742" s="57" t="s">
        <v>1189</v>
      </c>
    </row>
    <row r="743" spans="1:16" ht="26.25" thickBot="1" x14ac:dyDescent="0.25">
      <c r="A743" s="46" t="str">
        <f t="shared" si="66"/>
        <v> arXiv 1510.02111 </v>
      </c>
      <c r="B743" s="12" t="str">
        <f t="shared" si="67"/>
        <v>I</v>
      </c>
      <c r="C743" s="46">
        <f t="shared" si="68"/>
        <v>56049.745089999997</v>
      </c>
      <c r="D743" s="9" t="str">
        <f t="shared" si="69"/>
        <v>vis</v>
      </c>
      <c r="E743" s="54">
        <f>VLOOKUP(C743,Active!C$21:E$968,3,FALSE)</f>
        <v>8184.9994610115791</v>
      </c>
      <c r="F743" s="12" t="s">
        <v>324</v>
      </c>
      <c r="G743" s="9" t="str">
        <f t="shared" si="70"/>
        <v>56049.74509</v>
      </c>
      <c r="H743" s="46">
        <f t="shared" si="71"/>
        <v>8185</v>
      </c>
      <c r="I743" s="55" t="s">
        <v>2621</v>
      </c>
      <c r="J743" s="56" t="s">
        <v>2622</v>
      </c>
      <c r="K743" s="55" t="s">
        <v>2623</v>
      </c>
      <c r="L743" s="55" t="s">
        <v>1204</v>
      </c>
      <c r="M743" s="56" t="s">
        <v>995</v>
      </c>
      <c r="N743" s="56" t="s">
        <v>440</v>
      </c>
      <c r="O743" s="57" t="s">
        <v>1188</v>
      </c>
      <c r="P743" s="57" t="s">
        <v>1189</v>
      </c>
    </row>
    <row r="744" spans="1:16" ht="26.25" thickBot="1" x14ac:dyDescent="0.25">
      <c r="A744" s="46" t="str">
        <f t="shared" si="66"/>
        <v> arXiv 1510.02111 </v>
      </c>
      <c r="B744" s="12" t="str">
        <f t="shared" si="67"/>
        <v>I</v>
      </c>
      <c r="C744" s="46">
        <f t="shared" si="68"/>
        <v>56051.923219999997</v>
      </c>
      <c r="D744" s="9" t="str">
        <f t="shared" si="69"/>
        <v>vis</v>
      </c>
      <c r="E744" s="54">
        <f>VLOOKUP(C744,Active!C$21:E$968,3,FALSE)</f>
        <v>8185.9994498094347</v>
      </c>
      <c r="F744" s="12" t="s">
        <v>324</v>
      </c>
      <c r="G744" s="9" t="str">
        <f t="shared" si="70"/>
        <v>56051.92322</v>
      </c>
      <c r="H744" s="46">
        <f t="shared" si="71"/>
        <v>8186</v>
      </c>
      <c r="I744" s="55" t="s">
        <v>2624</v>
      </c>
      <c r="J744" s="56" t="s">
        <v>2625</v>
      </c>
      <c r="K744" s="55" t="s">
        <v>2626</v>
      </c>
      <c r="L744" s="55" t="s">
        <v>1322</v>
      </c>
      <c r="M744" s="56" t="s">
        <v>995</v>
      </c>
      <c r="N744" s="56" t="s">
        <v>440</v>
      </c>
      <c r="O744" s="57" t="s">
        <v>1188</v>
      </c>
      <c r="P744" s="57" t="s">
        <v>1189</v>
      </c>
    </row>
    <row r="745" spans="1:16" ht="26.25" thickBot="1" x14ac:dyDescent="0.25">
      <c r="A745" s="46" t="str">
        <f t="shared" si="66"/>
        <v> arXiv 1510.02111 </v>
      </c>
      <c r="B745" s="12" t="str">
        <f t="shared" si="67"/>
        <v>I</v>
      </c>
      <c r="C745" s="46">
        <f t="shared" si="68"/>
        <v>56054.101360000001</v>
      </c>
      <c r="D745" s="9" t="str">
        <f t="shared" si="69"/>
        <v>vis</v>
      </c>
      <c r="E745" s="54">
        <f>VLOOKUP(C745,Active!C$21:E$968,3,FALSE)</f>
        <v>8186.999443198335</v>
      </c>
      <c r="F745" s="12" t="s">
        <v>324</v>
      </c>
      <c r="G745" s="9" t="str">
        <f t="shared" si="70"/>
        <v>56054.10136</v>
      </c>
      <c r="H745" s="46">
        <f t="shared" si="71"/>
        <v>8187</v>
      </c>
      <c r="I745" s="55" t="s">
        <v>2627</v>
      </c>
      <c r="J745" s="56" t="s">
        <v>2628</v>
      </c>
      <c r="K745" s="55" t="s">
        <v>2629</v>
      </c>
      <c r="L745" s="55" t="s">
        <v>1298</v>
      </c>
      <c r="M745" s="56" t="s">
        <v>995</v>
      </c>
      <c r="N745" s="56" t="s">
        <v>440</v>
      </c>
      <c r="O745" s="57" t="s">
        <v>1188</v>
      </c>
      <c r="P745" s="57" t="s">
        <v>1189</v>
      </c>
    </row>
    <row r="746" spans="1:16" ht="26.25" thickBot="1" x14ac:dyDescent="0.25">
      <c r="A746" s="46" t="str">
        <f t="shared" si="66"/>
        <v> arXiv 1510.02111 </v>
      </c>
      <c r="B746" s="12" t="str">
        <f t="shared" si="67"/>
        <v>I</v>
      </c>
      <c r="C746" s="46">
        <f t="shared" si="68"/>
        <v>56056.27953</v>
      </c>
      <c r="D746" s="9" t="str">
        <f t="shared" si="69"/>
        <v>vis</v>
      </c>
      <c r="E746" s="54">
        <f>VLOOKUP(C746,Active!C$21:E$968,3,FALSE)</f>
        <v>8187.9994503603612</v>
      </c>
      <c r="F746" s="12" t="s">
        <v>324</v>
      </c>
      <c r="G746" s="9" t="str">
        <f t="shared" si="70"/>
        <v>56056.27953</v>
      </c>
      <c r="H746" s="46">
        <f t="shared" si="71"/>
        <v>8188</v>
      </c>
      <c r="I746" s="55" t="s">
        <v>2630</v>
      </c>
      <c r="J746" s="56" t="s">
        <v>2631</v>
      </c>
      <c r="K746" s="55" t="s">
        <v>2632</v>
      </c>
      <c r="L746" s="55" t="s">
        <v>1322</v>
      </c>
      <c r="M746" s="56" t="s">
        <v>995</v>
      </c>
      <c r="N746" s="56" t="s">
        <v>440</v>
      </c>
      <c r="O746" s="57" t="s">
        <v>1188</v>
      </c>
      <c r="P746" s="57" t="s">
        <v>1189</v>
      </c>
    </row>
    <row r="747" spans="1:16" ht="26.25" thickBot="1" x14ac:dyDescent="0.25">
      <c r="A747" s="46" t="str">
        <f t="shared" si="66"/>
        <v> arXiv 1510.02111 </v>
      </c>
      <c r="B747" s="12" t="str">
        <f t="shared" si="67"/>
        <v>I</v>
      </c>
      <c r="C747" s="46">
        <f t="shared" si="68"/>
        <v>56058.45768</v>
      </c>
      <c r="D747" s="9" t="str">
        <f t="shared" si="69"/>
        <v>vis</v>
      </c>
      <c r="E747" s="54">
        <f>VLOOKUP(C747,Active!C$21:E$968,3,FALSE)</f>
        <v>8188.9994483403025</v>
      </c>
      <c r="F747" s="12" t="s">
        <v>324</v>
      </c>
      <c r="G747" s="9" t="str">
        <f t="shared" si="70"/>
        <v>56058.45768</v>
      </c>
      <c r="H747" s="46">
        <f t="shared" si="71"/>
        <v>8189</v>
      </c>
      <c r="I747" s="55" t="s">
        <v>2633</v>
      </c>
      <c r="J747" s="56" t="s">
        <v>2634</v>
      </c>
      <c r="K747" s="55" t="s">
        <v>2635</v>
      </c>
      <c r="L747" s="55" t="s">
        <v>1322</v>
      </c>
      <c r="M747" s="56" t="s">
        <v>995</v>
      </c>
      <c r="N747" s="56" t="s">
        <v>440</v>
      </c>
      <c r="O747" s="57" t="s">
        <v>1188</v>
      </c>
      <c r="P747" s="57" t="s">
        <v>1189</v>
      </c>
    </row>
    <row r="748" spans="1:16" ht="26.25" thickBot="1" x14ac:dyDescent="0.25">
      <c r="A748" s="46" t="str">
        <f t="shared" si="66"/>
        <v> arXiv 1510.02111 </v>
      </c>
      <c r="B748" s="12" t="str">
        <f t="shared" si="67"/>
        <v>I</v>
      </c>
      <c r="C748" s="46">
        <f t="shared" si="68"/>
        <v>56060.635829999999</v>
      </c>
      <c r="D748" s="9" t="str">
        <f t="shared" si="69"/>
        <v>vis</v>
      </c>
      <c r="E748" s="54">
        <f>VLOOKUP(C748,Active!C$21:E$968,3,FALSE)</f>
        <v>8189.9994463202429</v>
      </c>
      <c r="F748" s="12" t="s">
        <v>324</v>
      </c>
      <c r="G748" s="9" t="str">
        <f t="shared" si="70"/>
        <v>56060.63583</v>
      </c>
      <c r="H748" s="46">
        <f t="shared" si="71"/>
        <v>8190</v>
      </c>
      <c r="I748" s="55" t="s">
        <v>2636</v>
      </c>
      <c r="J748" s="56" t="s">
        <v>2637</v>
      </c>
      <c r="K748" s="55" t="s">
        <v>2638</v>
      </c>
      <c r="L748" s="55" t="s">
        <v>1298</v>
      </c>
      <c r="M748" s="56" t="s">
        <v>995</v>
      </c>
      <c r="N748" s="56" t="s">
        <v>440</v>
      </c>
      <c r="O748" s="57" t="s">
        <v>1188</v>
      </c>
      <c r="P748" s="57" t="s">
        <v>1189</v>
      </c>
    </row>
    <row r="749" spans="1:16" ht="26.25" thickBot="1" x14ac:dyDescent="0.25">
      <c r="A749" s="46" t="str">
        <f t="shared" si="66"/>
        <v> arXiv 1510.02111 </v>
      </c>
      <c r="B749" s="12" t="str">
        <f t="shared" si="67"/>
        <v>I</v>
      </c>
      <c r="C749" s="46">
        <f t="shared" si="68"/>
        <v>56062.814010000002</v>
      </c>
      <c r="D749" s="9" t="str">
        <f t="shared" si="69"/>
        <v>vis</v>
      </c>
      <c r="E749" s="54">
        <f>VLOOKUP(C749,Active!C$21:E$968,3,FALSE)</f>
        <v>8190.9994580733137</v>
      </c>
      <c r="F749" s="12" t="s">
        <v>324</v>
      </c>
      <c r="G749" s="9" t="str">
        <f t="shared" si="70"/>
        <v>56062.81401</v>
      </c>
      <c r="H749" s="46">
        <f t="shared" si="71"/>
        <v>8191</v>
      </c>
      <c r="I749" s="55" t="s">
        <v>2639</v>
      </c>
      <c r="J749" s="56" t="s">
        <v>2640</v>
      </c>
      <c r="K749" s="55" t="s">
        <v>2641</v>
      </c>
      <c r="L749" s="55" t="s">
        <v>1200</v>
      </c>
      <c r="M749" s="56" t="s">
        <v>995</v>
      </c>
      <c r="N749" s="56" t="s">
        <v>440</v>
      </c>
      <c r="O749" s="57" t="s">
        <v>1188</v>
      </c>
      <c r="P749" s="57" t="s">
        <v>1189</v>
      </c>
    </row>
    <row r="750" spans="1:16" ht="26.25" thickBot="1" x14ac:dyDescent="0.25">
      <c r="A750" s="46" t="str">
        <f t="shared" si="66"/>
        <v> arXiv 1510.02111 </v>
      </c>
      <c r="B750" s="12" t="str">
        <f t="shared" si="67"/>
        <v>I</v>
      </c>
      <c r="C750" s="46">
        <f t="shared" si="68"/>
        <v>56064.992149999998</v>
      </c>
      <c r="D750" s="9" t="str">
        <f t="shared" si="69"/>
        <v>vis</v>
      </c>
      <c r="E750" s="54">
        <f>VLOOKUP(C750,Active!C$21:E$968,3,FALSE)</f>
        <v>8191.9994514622103</v>
      </c>
      <c r="F750" s="12" t="s">
        <v>324</v>
      </c>
      <c r="G750" s="9" t="str">
        <f t="shared" si="70"/>
        <v>56064.99215</v>
      </c>
      <c r="H750" s="46">
        <f t="shared" si="71"/>
        <v>8192</v>
      </c>
      <c r="I750" s="55" t="s">
        <v>2642</v>
      </c>
      <c r="J750" s="56" t="s">
        <v>2643</v>
      </c>
      <c r="K750" s="55" t="s">
        <v>2644</v>
      </c>
      <c r="L750" s="55" t="s">
        <v>1284</v>
      </c>
      <c r="M750" s="56" t="s">
        <v>995</v>
      </c>
      <c r="N750" s="56" t="s">
        <v>440</v>
      </c>
      <c r="O750" s="57" t="s">
        <v>1188</v>
      </c>
      <c r="P750" s="57" t="s">
        <v>1189</v>
      </c>
    </row>
    <row r="751" spans="1:16" ht="26.25" thickBot="1" x14ac:dyDescent="0.25">
      <c r="A751" s="46" t="str">
        <f t="shared" si="66"/>
        <v> arXiv 1510.02111 </v>
      </c>
      <c r="B751" s="12" t="str">
        <f t="shared" si="67"/>
        <v>I</v>
      </c>
      <c r="C751" s="46">
        <f t="shared" si="68"/>
        <v>56067.170310000001</v>
      </c>
      <c r="D751" s="9" t="str">
        <f t="shared" si="69"/>
        <v>vis</v>
      </c>
      <c r="E751" s="54">
        <f>VLOOKUP(C751,Active!C$21:E$968,3,FALSE)</f>
        <v>8192.9994540331954</v>
      </c>
      <c r="F751" s="12" t="s">
        <v>324</v>
      </c>
      <c r="G751" s="9" t="str">
        <f t="shared" si="70"/>
        <v>56067.17031</v>
      </c>
      <c r="H751" s="46">
        <f t="shared" si="71"/>
        <v>8193</v>
      </c>
      <c r="I751" s="55" t="s">
        <v>2645</v>
      </c>
      <c r="J751" s="56" t="s">
        <v>2646</v>
      </c>
      <c r="K751" s="55" t="s">
        <v>2647</v>
      </c>
      <c r="L751" s="55" t="s">
        <v>1284</v>
      </c>
      <c r="M751" s="56" t="s">
        <v>995</v>
      </c>
      <c r="N751" s="56" t="s">
        <v>440</v>
      </c>
      <c r="O751" s="57" t="s">
        <v>1188</v>
      </c>
      <c r="P751" s="57" t="s">
        <v>1189</v>
      </c>
    </row>
    <row r="752" spans="1:16" ht="26.25" thickBot="1" x14ac:dyDescent="0.25">
      <c r="A752" s="46" t="str">
        <f t="shared" si="66"/>
        <v> arXiv 1510.02111 </v>
      </c>
      <c r="B752" s="12" t="str">
        <f t="shared" si="67"/>
        <v>I</v>
      </c>
      <c r="C752" s="46">
        <f t="shared" si="68"/>
        <v>56069.348440000002</v>
      </c>
      <c r="D752" s="9" t="str">
        <f t="shared" si="69"/>
        <v>vis</v>
      </c>
      <c r="E752" s="54">
        <f>VLOOKUP(C752,Active!C$21:E$968,3,FALSE)</f>
        <v>8193.9994428310511</v>
      </c>
      <c r="F752" s="12" t="s">
        <v>324</v>
      </c>
      <c r="G752" s="9" t="str">
        <f t="shared" si="70"/>
        <v>56069.34844</v>
      </c>
      <c r="H752" s="46">
        <f t="shared" si="71"/>
        <v>8194</v>
      </c>
      <c r="I752" s="55" t="s">
        <v>2648</v>
      </c>
      <c r="J752" s="56" t="s">
        <v>2649</v>
      </c>
      <c r="K752" s="55" t="s">
        <v>2650</v>
      </c>
      <c r="L752" s="55" t="s">
        <v>1298</v>
      </c>
      <c r="M752" s="56" t="s">
        <v>995</v>
      </c>
      <c r="N752" s="56" t="s">
        <v>440</v>
      </c>
      <c r="O752" s="57" t="s">
        <v>1188</v>
      </c>
      <c r="P752" s="57" t="s">
        <v>1189</v>
      </c>
    </row>
    <row r="753" spans="1:16" ht="26.25" thickBot="1" x14ac:dyDescent="0.25">
      <c r="A753" s="46" t="str">
        <f t="shared" si="66"/>
        <v> arXiv 1510.02111 </v>
      </c>
      <c r="B753" s="12" t="str">
        <f t="shared" si="67"/>
        <v>I</v>
      </c>
      <c r="C753" s="46">
        <f t="shared" si="68"/>
        <v>56071.52663</v>
      </c>
      <c r="D753" s="9" t="str">
        <f t="shared" si="69"/>
        <v>vis</v>
      </c>
      <c r="E753" s="54">
        <f>VLOOKUP(C753,Active!C$21:E$968,3,FALSE)</f>
        <v>8194.9994591751638</v>
      </c>
      <c r="F753" s="12" t="s">
        <v>324</v>
      </c>
      <c r="G753" s="9" t="str">
        <f t="shared" si="70"/>
        <v>56071.52663</v>
      </c>
      <c r="H753" s="46">
        <f t="shared" si="71"/>
        <v>8195</v>
      </c>
      <c r="I753" s="55" t="s">
        <v>2651</v>
      </c>
      <c r="J753" s="56" t="s">
        <v>2652</v>
      </c>
      <c r="K753" s="55" t="s">
        <v>2653</v>
      </c>
      <c r="L753" s="55" t="s">
        <v>1200</v>
      </c>
      <c r="M753" s="56" t="s">
        <v>995</v>
      </c>
      <c r="N753" s="56" t="s">
        <v>440</v>
      </c>
      <c r="O753" s="57" t="s">
        <v>1188</v>
      </c>
      <c r="P753" s="57" t="s">
        <v>1189</v>
      </c>
    </row>
    <row r="754" spans="1:16" ht="26.25" thickBot="1" x14ac:dyDescent="0.25">
      <c r="A754" s="46" t="str">
        <f t="shared" si="66"/>
        <v> arXiv 1510.02111 </v>
      </c>
      <c r="B754" s="12" t="str">
        <f t="shared" si="67"/>
        <v>I</v>
      </c>
      <c r="C754" s="46">
        <f t="shared" si="68"/>
        <v>56073.704729999998</v>
      </c>
      <c r="D754" s="9" t="str">
        <f t="shared" si="69"/>
        <v>vis</v>
      </c>
      <c r="E754" s="54">
        <f>VLOOKUP(C754,Active!C$21:E$968,3,FALSE)</f>
        <v>8195.9994341998899</v>
      </c>
      <c r="F754" s="12" t="s">
        <v>324</v>
      </c>
      <c r="G754" s="9" t="str">
        <f t="shared" si="70"/>
        <v>56073.70473</v>
      </c>
      <c r="H754" s="46">
        <f t="shared" si="71"/>
        <v>8196</v>
      </c>
      <c r="I754" s="55" t="s">
        <v>2654</v>
      </c>
      <c r="J754" s="56" t="s">
        <v>2655</v>
      </c>
      <c r="K754" s="55" t="s">
        <v>2656</v>
      </c>
      <c r="L754" s="55" t="s">
        <v>1380</v>
      </c>
      <c r="M754" s="56" t="s">
        <v>995</v>
      </c>
      <c r="N754" s="56" t="s">
        <v>440</v>
      </c>
      <c r="O754" s="57" t="s">
        <v>1188</v>
      </c>
      <c r="P754" s="57" t="s">
        <v>1189</v>
      </c>
    </row>
    <row r="755" spans="1:16" ht="26.25" thickBot="1" x14ac:dyDescent="0.25">
      <c r="A755" s="46" t="str">
        <f t="shared" si="66"/>
        <v> arXiv 1510.02111 </v>
      </c>
      <c r="B755" s="12" t="str">
        <f t="shared" si="67"/>
        <v>I</v>
      </c>
      <c r="C755" s="46">
        <f t="shared" si="68"/>
        <v>56075.883090000003</v>
      </c>
      <c r="D755" s="9" t="str">
        <f t="shared" si="69"/>
        <v>vis</v>
      </c>
      <c r="E755" s="54">
        <f>VLOOKUP(C755,Active!C$21:E$968,3,FALSE)</f>
        <v>8196.9995285917321</v>
      </c>
      <c r="F755" s="12" t="s">
        <v>324</v>
      </c>
      <c r="G755" s="9" t="str">
        <f t="shared" si="70"/>
        <v>56075.88309</v>
      </c>
      <c r="H755" s="46">
        <f t="shared" si="71"/>
        <v>8197</v>
      </c>
      <c r="I755" s="55" t="s">
        <v>2657</v>
      </c>
      <c r="J755" s="56" t="s">
        <v>2658</v>
      </c>
      <c r="K755" s="55" t="s">
        <v>2659</v>
      </c>
      <c r="L755" s="55" t="s">
        <v>1522</v>
      </c>
      <c r="M755" s="56" t="s">
        <v>995</v>
      </c>
      <c r="N755" s="56" t="s">
        <v>440</v>
      </c>
      <c r="O755" s="57" t="s">
        <v>1188</v>
      </c>
      <c r="P755" s="57" t="s">
        <v>1189</v>
      </c>
    </row>
    <row r="756" spans="1:16" ht="26.25" thickBot="1" x14ac:dyDescent="0.25">
      <c r="A756" s="46" t="str">
        <f t="shared" si="66"/>
        <v> arXiv 1510.02111 </v>
      </c>
      <c r="B756" s="12" t="str">
        <f t="shared" si="67"/>
        <v>I</v>
      </c>
      <c r="C756" s="46">
        <f t="shared" si="68"/>
        <v>56080.239229999999</v>
      </c>
      <c r="D756" s="9" t="str">
        <f t="shared" si="69"/>
        <v>vis</v>
      </c>
      <c r="E756" s="54">
        <f>VLOOKUP(C756,Active!C$21:E$968,3,FALSE)</f>
        <v>8198.9994510949273</v>
      </c>
      <c r="F756" s="12" t="s">
        <v>324</v>
      </c>
      <c r="G756" s="9" t="str">
        <f t="shared" si="70"/>
        <v>56080.23923</v>
      </c>
      <c r="H756" s="46">
        <f t="shared" si="71"/>
        <v>8199</v>
      </c>
      <c r="I756" s="55" t="s">
        <v>2660</v>
      </c>
      <c r="J756" s="56" t="s">
        <v>2661</v>
      </c>
      <c r="K756" s="55" t="s">
        <v>2662</v>
      </c>
      <c r="L756" s="55" t="s">
        <v>1322</v>
      </c>
      <c r="M756" s="56" t="s">
        <v>995</v>
      </c>
      <c r="N756" s="56" t="s">
        <v>440</v>
      </c>
      <c r="O756" s="57" t="s">
        <v>1188</v>
      </c>
      <c r="P756" s="57" t="s">
        <v>1189</v>
      </c>
    </row>
    <row r="757" spans="1:16" ht="26.25" thickBot="1" x14ac:dyDescent="0.25">
      <c r="A757" s="46" t="str">
        <f t="shared" si="66"/>
        <v> arXiv 1510.02111 </v>
      </c>
      <c r="B757" s="12" t="str">
        <f t="shared" si="67"/>
        <v>I</v>
      </c>
      <c r="C757" s="46">
        <f t="shared" si="68"/>
        <v>56082.417390000002</v>
      </c>
      <c r="D757" s="9" t="str">
        <f t="shared" si="69"/>
        <v>vis</v>
      </c>
      <c r="E757" s="54">
        <f>VLOOKUP(C757,Active!C$21:E$968,3,FALSE)</f>
        <v>8199.9994536659124</v>
      </c>
      <c r="F757" s="12" t="s">
        <v>324</v>
      </c>
      <c r="G757" s="9" t="str">
        <f t="shared" si="70"/>
        <v>56082.41739</v>
      </c>
      <c r="H757" s="46">
        <f t="shared" si="71"/>
        <v>8200</v>
      </c>
      <c r="I757" s="55" t="s">
        <v>2663</v>
      </c>
      <c r="J757" s="56" t="s">
        <v>2664</v>
      </c>
      <c r="K757" s="55" t="s">
        <v>2665</v>
      </c>
      <c r="L757" s="55" t="s">
        <v>1284</v>
      </c>
      <c r="M757" s="56" t="s">
        <v>995</v>
      </c>
      <c r="N757" s="56" t="s">
        <v>440</v>
      </c>
      <c r="O757" s="57" t="s">
        <v>1188</v>
      </c>
      <c r="P757" s="57" t="s">
        <v>1189</v>
      </c>
    </row>
    <row r="758" spans="1:16" ht="26.25" thickBot="1" x14ac:dyDescent="0.25">
      <c r="A758" s="46" t="str">
        <f t="shared" si="66"/>
        <v> arXiv 1510.02111 </v>
      </c>
      <c r="B758" s="12" t="str">
        <f t="shared" si="67"/>
        <v>I</v>
      </c>
      <c r="C758" s="46">
        <f t="shared" si="68"/>
        <v>56084.595580000001</v>
      </c>
      <c r="D758" s="9" t="str">
        <f t="shared" si="69"/>
        <v>vis</v>
      </c>
      <c r="E758" s="54">
        <f>VLOOKUP(C758,Active!C$21:E$968,3,FALSE)</f>
        <v>8200.9994700100251</v>
      </c>
      <c r="F758" s="12" t="s">
        <v>324</v>
      </c>
      <c r="G758" s="9" t="str">
        <f t="shared" si="70"/>
        <v>56084.59558</v>
      </c>
      <c r="H758" s="46">
        <f t="shared" si="71"/>
        <v>8201</v>
      </c>
      <c r="I758" s="55" t="s">
        <v>2666</v>
      </c>
      <c r="J758" s="56" t="s">
        <v>2667</v>
      </c>
      <c r="K758" s="55" t="s">
        <v>2668</v>
      </c>
      <c r="L758" s="55" t="s">
        <v>1208</v>
      </c>
      <c r="M758" s="56" t="s">
        <v>995</v>
      </c>
      <c r="N758" s="56" t="s">
        <v>440</v>
      </c>
      <c r="O758" s="57" t="s">
        <v>1188</v>
      </c>
      <c r="P758" s="57" t="s">
        <v>1189</v>
      </c>
    </row>
    <row r="759" spans="1:16" ht="26.25" thickBot="1" x14ac:dyDescent="0.25">
      <c r="A759" s="46" t="str">
        <f t="shared" si="66"/>
        <v> arXiv 1510.02111 </v>
      </c>
      <c r="B759" s="12" t="str">
        <f t="shared" si="67"/>
        <v>I</v>
      </c>
      <c r="C759" s="46">
        <f t="shared" si="68"/>
        <v>56086.77377</v>
      </c>
      <c r="D759" s="9" t="str">
        <f t="shared" si="69"/>
        <v>vis</v>
      </c>
      <c r="E759" s="54">
        <f>VLOOKUP(C759,Active!C$21:E$968,3,FALSE)</f>
        <v>8201.999486354136</v>
      </c>
      <c r="F759" s="12" t="s">
        <v>324</v>
      </c>
      <c r="G759" s="9" t="str">
        <f t="shared" si="70"/>
        <v>56086.77377</v>
      </c>
      <c r="H759" s="46">
        <f t="shared" si="71"/>
        <v>8202</v>
      </c>
      <c r="I759" s="55" t="s">
        <v>2669</v>
      </c>
      <c r="J759" s="56" t="s">
        <v>2670</v>
      </c>
      <c r="K759" s="55" t="s">
        <v>2671</v>
      </c>
      <c r="L759" s="55" t="s">
        <v>1234</v>
      </c>
      <c r="M759" s="56" t="s">
        <v>995</v>
      </c>
      <c r="N759" s="56" t="s">
        <v>440</v>
      </c>
      <c r="O759" s="57" t="s">
        <v>1188</v>
      </c>
      <c r="P759" s="57" t="s">
        <v>1189</v>
      </c>
    </row>
    <row r="760" spans="1:16" ht="26.25" thickBot="1" x14ac:dyDescent="0.25">
      <c r="A760" s="46" t="str">
        <f t="shared" si="66"/>
        <v> arXiv 1510.02111 </v>
      </c>
      <c r="B760" s="12" t="str">
        <f t="shared" si="67"/>
        <v>I</v>
      </c>
      <c r="C760" s="46">
        <f t="shared" si="68"/>
        <v>56088.951869999997</v>
      </c>
      <c r="D760" s="9" t="str">
        <f t="shared" si="69"/>
        <v>vis</v>
      </c>
      <c r="E760" s="54">
        <f>VLOOKUP(C760,Active!C$21:E$968,3,FALSE)</f>
        <v>8202.9994613788622</v>
      </c>
      <c r="F760" s="12" t="s">
        <v>324</v>
      </c>
      <c r="G760" s="9" t="str">
        <f t="shared" si="70"/>
        <v>56088.95187</v>
      </c>
      <c r="H760" s="46">
        <f t="shared" si="71"/>
        <v>8203</v>
      </c>
      <c r="I760" s="55" t="s">
        <v>2672</v>
      </c>
      <c r="J760" s="56" t="s">
        <v>2673</v>
      </c>
      <c r="K760" s="55" t="s">
        <v>2674</v>
      </c>
      <c r="L760" s="55" t="s">
        <v>1204</v>
      </c>
      <c r="M760" s="56" t="s">
        <v>995</v>
      </c>
      <c r="N760" s="56" t="s">
        <v>440</v>
      </c>
      <c r="O760" s="57" t="s">
        <v>1188</v>
      </c>
      <c r="P760" s="57" t="s">
        <v>1189</v>
      </c>
    </row>
    <row r="761" spans="1:16" ht="26.25" thickBot="1" x14ac:dyDescent="0.25">
      <c r="A761" s="46" t="str">
        <f t="shared" si="66"/>
        <v> arXiv 1510.02111 </v>
      </c>
      <c r="B761" s="12" t="str">
        <f t="shared" si="67"/>
        <v>I</v>
      </c>
      <c r="C761" s="46">
        <f t="shared" si="68"/>
        <v>56091.13003</v>
      </c>
      <c r="D761" s="9" t="str">
        <f t="shared" si="69"/>
        <v>vis</v>
      </c>
      <c r="E761" s="54">
        <f>VLOOKUP(C761,Active!C$21:E$968,3,FALSE)</f>
        <v>8203.9994639498473</v>
      </c>
      <c r="F761" s="12" t="s">
        <v>324</v>
      </c>
      <c r="G761" s="9" t="str">
        <f t="shared" si="70"/>
        <v>56091.13003</v>
      </c>
      <c r="H761" s="46">
        <f t="shared" si="71"/>
        <v>8204</v>
      </c>
      <c r="I761" s="55" t="s">
        <v>2675</v>
      </c>
      <c r="J761" s="56" t="s">
        <v>2676</v>
      </c>
      <c r="K761" s="55" t="s">
        <v>2677</v>
      </c>
      <c r="L761" s="55" t="s">
        <v>1204</v>
      </c>
      <c r="M761" s="56" t="s">
        <v>995</v>
      </c>
      <c r="N761" s="56" t="s">
        <v>440</v>
      </c>
      <c r="O761" s="57" t="s">
        <v>1188</v>
      </c>
      <c r="P761" s="57" t="s">
        <v>1189</v>
      </c>
    </row>
    <row r="762" spans="1:16" ht="26.25" thickBot="1" x14ac:dyDescent="0.25">
      <c r="A762" s="46" t="str">
        <f t="shared" si="66"/>
        <v> arXiv 1510.02111 </v>
      </c>
      <c r="B762" s="12" t="str">
        <f t="shared" si="67"/>
        <v>I</v>
      </c>
      <c r="C762" s="46">
        <f t="shared" si="68"/>
        <v>56093.308190000003</v>
      </c>
      <c r="D762" s="9" t="str">
        <f t="shared" si="69"/>
        <v>vis</v>
      </c>
      <c r="E762" s="54">
        <f>VLOOKUP(C762,Active!C$21:E$968,3,FALSE)</f>
        <v>8204.9994665208342</v>
      </c>
      <c r="F762" s="12" t="s">
        <v>324</v>
      </c>
      <c r="G762" s="9" t="str">
        <f t="shared" si="70"/>
        <v>56093.30819</v>
      </c>
      <c r="H762" s="46">
        <f t="shared" si="71"/>
        <v>8205</v>
      </c>
      <c r="I762" s="55" t="s">
        <v>2678</v>
      </c>
      <c r="J762" s="56" t="s">
        <v>2679</v>
      </c>
      <c r="K762" s="55" t="s">
        <v>2680</v>
      </c>
      <c r="L762" s="55" t="s">
        <v>1212</v>
      </c>
      <c r="M762" s="56" t="s">
        <v>995</v>
      </c>
      <c r="N762" s="56" t="s">
        <v>440</v>
      </c>
      <c r="O762" s="57" t="s">
        <v>1188</v>
      </c>
      <c r="P762" s="57" t="s">
        <v>1189</v>
      </c>
    </row>
    <row r="763" spans="1:16" ht="26.25" thickBot="1" x14ac:dyDescent="0.25">
      <c r="A763" s="46" t="str">
        <f t="shared" si="66"/>
        <v> arXiv 1510.02111 </v>
      </c>
      <c r="B763" s="12" t="str">
        <f t="shared" si="67"/>
        <v>I</v>
      </c>
      <c r="C763" s="46">
        <f t="shared" si="68"/>
        <v>56095.486290000001</v>
      </c>
      <c r="D763" s="9" t="str">
        <f t="shared" si="69"/>
        <v>vis</v>
      </c>
      <c r="E763" s="54">
        <f>VLOOKUP(C763,Active!C$21:E$968,3,FALSE)</f>
        <v>8205.9994415455603</v>
      </c>
      <c r="F763" s="12" t="s">
        <v>324</v>
      </c>
      <c r="G763" s="9" t="str">
        <f t="shared" si="70"/>
        <v>56095.48629</v>
      </c>
      <c r="H763" s="46">
        <f t="shared" si="71"/>
        <v>8206</v>
      </c>
      <c r="I763" s="55" t="s">
        <v>2681</v>
      </c>
      <c r="J763" s="56" t="s">
        <v>2682</v>
      </c>
      <c r="K763" s="55" t="s">
        <v>2683</v>
      </c>
      <c r="L763" s="55" t="s">
        <v>1288</v>
      </c>
      <c r="M763" s="56" t="s">
        <v>995</v>
      </c>
      <c r="N763" s="56" t="s">
        <v>440</v>
      </c>
      <c r="O763" s="57" t="s">
        <v>1188</v>
      </c>
      <c r="P763" s="57" t="s">
        <v>1189</v>
      </c>
    </row>
    <row r="764" spans="1:16" ht="26.25" thickBot="1" x14ac:dyDescent="0.25">
      <c r="A764" s="46" t="str">
        <f t="shared" si="66"/>
        <v> arXiv 1510.02111 </v>
      </c>
      <c r="B764" s="12" t="str">
        <f t="shared" si="67"/>
        <v>I</v>
      </c>
      <c r="C764" s="46">
        <f t="shared" si="68"/>
        <v>56097.664429999997</v>
      </c>
      <c r="D764" s="9" t="str">
        <f t="shared" si="69"/>
        <v>vis</v>
      </c>
      <c r="E764" s="54">
        <f>VLOOKUP(C764,Active!C$21:E$968,3,FALSE)</f>
        <v>8206.9994349344561</v>
      </c>
      <c r="F764" s="12" t="s">
        <v>324</v>
      </c>
      <c r="G764" s="9" t="str">
        <f t="shared" si="70"/>
        <v>56097.66443</v>
      </c>
      <c r="H764" s="46">
        <f t="shared" si="71"/>
        <v>8207</v>
      </c>
      <c r="I764" s="55" t="s">
        <v>2684</v>
      </c>
      <c r="J764" s="56" t="s">
        <v>2685</v>
      </c>
      <c r="K764" s="55" t="s">
        <v>2686</v>
      </c>
      <c r="L764" s="55" t="s">
        <v>1380</v>
      </c>
      <c r="M764" s="56" t="s">
        <v>995</v>
      </c>
      <c r="N764" s="56" t="s">
        <v>440</v>
      </c>
      <c r="O764" s="57" t="s">
        <v>1188</v>
      </c>
      <c r="P764" s="57" t="s">
        <v>1189</v>
      </c>
    </row>
    <row r="765" spans="1:16" ht="26.25" thickBot="1" x14ac:dyDescent="0.25">
      <c r="A765" s="46" t="str">
        <f t="shared" si="66"/>
        <v> arXiv 1510.02111 </v>
      </c>
      <c r="B765" s="12" t="str">
        <f t="shared" si="67"/>
        <v>I</v>
      </c>
      <c r="C765" s="46">
        <f t="shared" si="68"/>
        <v>56099.842559999997</v>
      </c>
      <c r="D765" s="9" t="str">
        <f t="shared" si="69"/>
        <v>vis</v>
      </c>
      <c r="E765" s="54">
        <f>VLOOKUP(C765,Active!C$21:E$968,3,FALSE)</f>
        <v>8207.9994237323117</v>
      </c>
      <c r="F765" s="12" t="s">
        <v>324</v>
      </c>
      <c r="G765" s="9" t="str">
        <f t="shared" si="70"/>
        <v>56099.84256</v>
      </c>
      <c r="H765" s="46">
        <f t="shared" si="71"/>
        <v>8208</v>
      </c>
      <c r="I765" s="55" t="s">
        <v>2687</v>
      </c>
      <c r="J765" s="56" t="s">
        <v>2688</v>
      </c>
      <c r="K765" s="55" t="s">
        <v>2689</v>
      </c>
      <c r="L765" s="55" t="s">
        <v>1621</v>
      </c>
      <c r="M765" s="56" t="s">
        <v>995</v>
      </c>
      <c r="N765" s="56" t="s">
        <v>440</v>
      </c>
      <c r="O765" s="57" t="s">
        <v>1188</v>
      </c>
      <c r="P765" s="57" t="s">
        <v>1189</v>
      </c>
    </row>
    <row r="766" spans="1:16" ht="26.25" thickBot="1" x14ac:dyDescent="0.25">
      <c r="A766" s="46" t="str">
        <f t="shared" si="66"/>
        <v> arXiv 1510.02111 </v>
      </c>
      <c r="B766" s="12" t="str">
        <f t="shared" si="67"/>
        <v>I</v>
      </c>
      <c r="C766" s="46">
        <f t="shared" si="68"/>
        <v>56102.020709999997</v>
      </c>
      <c r="D766" s="9" t="str">
        <f t="shared" si="69"/>
        <v>vis</v>
      </c>
      <c r="E766" s="54">
        <f>VLOOKUP(C766,Active!C$21:E$968,3,FALSE)</f>
        <v>8208.999421712253</v>
      </c>
      <c r="F766" s="12" t="s">
        <v>324</v>
      </c>
      <c r="G766" s="9" t="str">
        <f t="shared" si="70"/>
        <v>56102.02071</v>
      </c>
      <c r="H766" s="46">
        <f t="shared" si="71"/>
        <v>8209</v>
      </c>
      <c r="I766" s="55" t="s">
        <v>2690</v>
      </c>
      <c r="J766" s="56" t="s">
        <v>2691</v>
      </c>
      <c r="K766" s="55" t="s">
        <v>2692</v>
      </c>
      <c r="L766" s="55" t="s">
        <v>1621</v>
      </c>
      <c r="M766" s="56" t="s">
        <v>995</v>
      </c>
      <c r="N766" s="56" t="s">
        <v>440</v>
      </c>
      <c r="O766" s="57" t="s">
        <v>1188</v>
      </c>
      <c r="P766" s="57" t="s">
        <v>1189</v>
      </c>
    </row>
    <row r="767" spans="1:16" ht="26.25" thickBot="1" x14ac:dyDescent="0.25">
      <c r="A767" s="46" t="str">
        <f t="shared" si="66"/>
        <v> arXiv 1510.02111 </v>
      </c>
      <c r="B767" s="12" t="str">
        <f t="shared" si="67"/>
        <v>I</v>
      </c>
      <c r="C767" s="46">
        <f t="shared" si="68"/>
        <v>56104.198850000001</v>
      </c>
      <c r="D767" s="9" t="str">
        <f t="shared" si="69"/>
        <v>vis</v>
      </c>
      <c r="E767" s="54">
        <f>VLOOKUP(C767,Active!C$21:E$968,3,FALSE)</f>
        <v>8209.9994151011524</v>
      </c>
      <c r="F767" s="12" t="s">
        <v>324</v>
      </c>
      <c r="G767" s="9" t="str">
        <f t="shared" si="70"/>
        <v>56104.19885</v>
      </c>
      <c r="H767" s="46">
        <f t="shared" si="71"/>
        <v>8210</v>
      </c>
      <c r="I767" s="55" t="s">
        <v>2693</v>
      </c>
      <c r="J767" s="56" t="s">
        <v>2694</v>
      </c>
      <c r="K767" s="55" t="s">
        <v>2695</v>
      </c>
      <c r="L767" s="55" t="s">
        <v>1625</v>
      </c>
      <c r="M767" s="56" t="s">
        <v>995</v>
      </c>
      <c r="N767" s="56" t="s">
        <v>440</v>
      </c>
      <c r="O767" s="57" t="s">
        <v>1188</v>
      </c>
      <c r="P767" s="57" t="s">
        <v>1189</v>
      </c>
    </row>
    <row r="768" spans="1:16" ht="26.25" thickBot="1" x14ac:dyDescent="0.25">
      <c r="A768" s="46" t="str">
        <f t="shared" si="66"/>
        <v> arXiv 1510.02111 </v>
      </c>
      <c r="B768" s="12" t="str">
        <f t="shared" si="67"/>
        <v>I</v>
      </c>
      <c r="C768" s="46">
        <f t="shared" si="68"/>
        <v>56108.555200000003</v>
      </c>
      <c r="D768" s="9" t="str">
        <f t="shared" si="69"/>
        <v>vis</v>
      </c>
      <c r="E768" s="54">
        <f>VLOOKUP(C768,Active!C$21:E$968,3,FALSE)</f>
        <v>8211.9994340162502</v>
      </c>
      <c r="F768" s="12" t="s">
        <v>324</v>
      </c>
      <c r="G768" s="9" t="str">
        <f t="shared" si="70"/>
        <v>56108.55520</v>
      </c>
      <c r="H768" s="46">
        <f t="shared" si="71"/>
        <v>8212</v>
      </c>
      <c r="I768" s="55" t="s">
        <v>2696</v>
      </c>
      <c r="J768" s="56" t="s">
        <v>2697</v>
      </c>
      <c r="K768" s="55" t="s">
        <v>2698</v>
      </c>
      <c r="L768" s="55" t="s">
        <v>1380</v>
      </c>
      <c r="M768" s="56" t="s">
        <v>995</v>
      </c>
      <c r="N768" s="56" t="s">
        <v>440</v>
      </c>
      <c r="O768" s="57" t="s">
        <v>1188</v>
      </c>
      <c r="P768" s="57" t="s">
        <v>1189</v>
      </c>
    </row>
    <row r="769" spans="1:16" ht="26.25" thickBot="1" x14ac:dyDescent="0.25">
      <c r="A769" s="46" t="str">
        <f t="shared" si="66"/>
        <v> arXiv 1510.02111 </v>
      </c>
      <c r="B769" s="12" t="str">
        <f t="shared" si="67"/>
        <v>I</v>
      </c>
      <c r="C769" s="46">
        <f t="shared" si="68"/>
        <v>56110.733370000002</v>
      </c>
      <c r="D769" s="9" t="str">
        <f t="shared" si="69"/>
        <v>vis</v>
      </c>
      <c r="E769" s="54">
        <f>VLOOKUP(C769,Active!C$21:E$968,3,FALSE)</f>
        <v>8212.9994411782773</v>
      </c>
      <c r="F769" s="12" t="s">
        <v>324</v>
      </c>
      <c r="G769" s="9" t="str">
        <f t="shared" si="70"/>
        <v>56110.73337</v>
      </c>
      <c r="H769" s="46">
        <f t="shared" si="71"/>
        <v>8213</v>
      </c>
      <c r="I769" s="55" t="s">
        <v>2699</v>
      </c>
      <c r="J769" s="56" t="s">
        <v>2700</v>
      </c>
      <c r="K769" s="55" t="s">
        <v>2701</v>
      </c>
      <c r="L769" s="55" t="s">
        <v>1288</v>
      </c>
      <c r="M769" s="56" t="s">
        <v>995</v>
      </c>
      <c r="N769" s="56" t="s">
        <v>440</v>
      </c>
      <c r="O769" s="57" t="s">
        <v>1188</v>
      </c>
      <c r="P769" s="57" t="s">
        <v>1189</v>
      </c>
    </row>
    <row r="770" spans="1:16" ht="26.25" thickBot="1" x14ac:dyDescent="0.25">
      <c r="A770" s="46" t="str">
        <f t="shared" si="66"/>
        <v> arXiv 1510.02111 </v>
      </c>
      <c r="B770" s="12" t="str">
        <f t="shared" si="67"/>
        <v>I</v>
      </c>
      <c r="C770" s="46">
        <f t="shared" si="68"/>
        <v>56112.911540000001</v>
      </c>
      <c r="D770" s="9" t="str">
        <f t="shared" si="69"/>
        <v>vis</v>
      </c>
      <c r="E770" s="54">
        <f>VLOOKUP(C770,Active!C$21:E$968,3,FALSE)</f>
        <v>8213.9994483403025</v>
      </c>
      <c r="F770" s="12" t="s">
        <v>324</v>
      </c>
      <c r="G770" s="9" t="str">
        <f t="shared" si="70"/>
        <v>56112.91154</v>
      </c>
      <c r="H770" s="46">
        <f t="shared" si="71"/>
        <v>8214</v>
      </c>
      <c r="I770" s="55" t="s">
        <v>2702</v>
      </c>
      <c r="J770" s="56" t="s">
        <v>2703</v>
      </c>
      <c r="K770" s="55" t="s">
        <v>2704</v>
      </c>
      <c r="L770" s="55" t="s">
        <v>1322</v>
      </c>
      <c r="M770" s="56" t="s">
        <v>995</v>
      </c>
      <c r="N770" s="56" t="s">
        <v>440</v>
      </c>
      <c r="O770" s="57" t="s">
        <v>1188</v>
      </c>
      <c r="P770" s="57" t="s">
        <v>1189</v>
      </c>
    </row>
    <row r="771" spans="1:16" ht="26.25" thickBot="1" x14ac:dyDescent="0.25">
      <c r="A771" s="46" t="str">
        <f t="shared" si="66"/>
        <v> arXiv 1510.02111 </v>
      </c>
      <c r="B771" s="12" t="str">
        <f t="shared" si="67"/>
        <v>I</v>
      </c>
      <c r="C771" s="46">
        <f t="shared" si="68"/>
        <v>56115.089690000001</v>
      </c>
      <c r="D771" s="9" t="str">
        <f t="shared" si="69"/>
        <v>vis</v>
      </c>
      <c r="E771" s="54">
        <f>VLOOKUP(C771,Active!C$21:E$968,3,FALSE)</f>
        <v>8214.9994463202438</v>
      </c>
      <c r="F771" s="12" t="s">
        <v>324</v>
      </c>
      <c r="G771" s="9" t="str">
        <f t="shared" si="70"/>
        <v>56115.08969</v>
      </c>
      <c r="H771" s="46">
        <f t="shared" si="71"/>
        <v>8215</v>
      </c>
      <c r="I771" s="55" t="s">
        <v>2705</v>
      </c>
      <c r="J771" s="56" t="s">
        <v>2706</v>
      </c>
      <c r="K771" s="55" t="s">
        <v>2707</v>
      </c>
      <c r="L771" s="55" t="s">
        <v>1298</v>
      </c>
      <c r="M771" s="56" t="s">
        <v>995</v>
      </c>
      <c r="N771" s="56" t="s">
        <v>440</v>
      </c>
      <c r="O771" s="57" t="s">
        <v>1188</v>
      </c>
      <c r="P771" s="57" t="s">
        <v>1189</v>
      </c>
    </row>
    <row r="772" spans="1:16" ht="26.25" thickBot="1" x14ac:dyDescent="0.25">
      <c r="A772" s="46" t="str">
        <f t="shared" si="66"/>
        <v> arXiv 1510.02111 </v>
      </c>
      <c r="B772" s="12" t="str">
        <f t="shared" si="67"/>
        <v>I</v>
      </c>
      <c r="C772" s="46">
        <f t="shared" si="68"/>
        <v>56117.267879999999</v>
      </c>
      <c r="D772" s="9" t="str">
        <f t="shared" si="69"/>
        <v>vis</v>
      </c>
      <c r="E772" s="54">
        <f>VLOOKUP(C772,Active!C$21:E$968,3,FALSE)</f>
        <v>8215.9994626643565</v>
      </c>
      <c r="F772" s="12" t="s">
        <v>324</v>
      </c>
      <c r="G772" s="9" t="str">
        <f t="shared" si="70"/>
        <v>56117.26788</v>
      </c>
      <c r="H772" s="46">
        <f t="shared" si="71"/>
        <v>8216</v>
      </c>
      <c r="I772" s="55" t="s">
        <v>2708</v>
      </c>
      <c r="J772" s="56" t="s">
        <v>2709</v>
      </c>
      <c r="K772" s="55" t="s">
        <v>2710</v>
      </c>
      <c r="L772" s="55" t="s">
        <v>1204</v>
      </c>
      <c r="M772" s="56" t="s">
        <v>995</v>
      </c>
      <c r="N772" s="56" t="s">
        <v>440</v>
      </c>
      <c r="O772" s="57" t="s">
        <v>1188</v>
      </c>
      <c r="P772" s="57" t="s">
        <v>1189</v>
      </c>
    </row>
    <row r="773" spans="1:16" ht="26.25" thickBot="1" x14ac:dyDescent="0.25">
      <c r="A773" s="46" t="str">
        <f t="shared" si="66"/>
        <v> arXiv 1510.02111 </v>
      </c>
      <c r="B773" s="12" t="str">
        <f t="shared" si="67"/>
        <v>I</v>
      </c>
      <c r="C773" s="46">
        <f t="shared" si="68"/>
        <v>56119.446060000002</v>
      </c>
      <c r="D773" s="9" t="str">
        <f t="shared" si="69"/>
        <v>vis</v>
      </c>
      <c r="E773" s="54">
        <f>VLOOKUP(C773,Active!C$21:E$968,3,FALSE)</f>
        <v>8216.9994744174255</v>
      </c>
      <c r="F773" s="12" t="s">
        <v>324</v>
      </c>
      <c r="G773" s="9" t="str">
        <f t="shared" si="70"/>
        <v>56119.44606</v>
      </c>
      <c r="H773" s="46">
        <f t="shared" si="71"/>
        <v>8217</v>
      </c>
      <c r="I773" s="55" t="s">
        <v>2711</v>
      </c>
      <c r="J773" s="56" t="s">
        <v>2712</v>
      </c>
      <c r="K773" s="55" t="s">
        <v>2713</v>
      </c>
      <c r="L773" s="55" t="s">
        <v>1196</v>
      </c>
      <c r="M773" s="56" t="s">
        <v>995</v>
      </c>
      <c r="N773" s="56" t="s">
        <v>440</v>
      </c>
      <c r="O773" s="57" t="s">
        <v>1188</v>
      </c>
      <c r="P773" s="57" t="s">
        <v>1189</v>
      </c>
    </row>
    <row r="774" spans="1:16" ht="26.25" thickBot="1" x14ac:dyDescent="0.25">
      <c r="A774" s="46" t="str">
        <f t="shared" si="66"/>
        <v> arXiv 1510.02111 </v>
      </c>
      <c r="B774" s="12" t="str">
        <f t="shared" si="67"/>
        <v>I</v>
      </c>
      <c r="C774" s="46">
        <f t="shared" si="68"/>
        <v>56121.624210000002</v>
      </c>
      <c r="D774" s="9" t="str">
        <f t="shared" si="69"/>
        <v>vis</v>
      </c>
      <c r="E774" s="54">
        <f>VLOOKUP(C774,Active!C$21:E$968,3,FALSE)</f>
        <v>8217.9994723973668</v>
      </c>
      <c r="F774" s="12" t="s">
        <v>324</v>
      </c>
      <c r="G774" s="9" t="str">
        <f t="shared" si="70"/>
        <v>56121.62421</v>
      </c>
      <c r="H774" s="46">
        <f t="shared" si="71"/>
        <v>8218</v>
      </c>
      <c r="I774" s="55" t="s">
        <v>2714</v>
      </c>
      <c r="J774" s="56" t="s">
        <v>2715</v>
      </c>
      <c r="K774" s="55" t="s">
        <v>2716</v>
      </c>
      <c r="L774" s="55" t="s">
        <v>1208</v>
      </c>
      <c r="M774" s="56" t="s">
        <v>995</v>
      </c>
      <c r="N774" s="56" t="s">
        <v>440</v>
      </c>
      <c r="O774" s="57" t="s">
        <v>1188</v>
      </c>
      <c r="P774" s="57" t="s">
        <v>1189</v>
      </c>
    </row>
    <row r="775" spans="1:16" ht="26.25" thickBot="1" x14ac:dyDescent="0.25">
      <c r="A775" s="46" t="str">
        <f t="shared" si="66"/>
        <v> arXiv 1510.02111 </v>
      </c>
      <c r="B775" s="12" t="str">
        <f t="shared" si="67"/>
        <v>I</v>
      </c>
      <c r="C775" s="46">
        <f t="shared" si="68"/>
        <v>56130.33683</v>
      </c>
      <c r="D775" s="9" t="str">
        <f t="shared" si="69"/>
        <v>vis</v>
      </c>
      <c r="E775" s="54">
        <f>VLOOKUP(C775,Active!C$21:E$968,3,FALSE)</f>
        <v>8221.999473499216</v>
      </c>
      <c r="F775" s="12" t="s">
        <v>324</v>
      </c>
      <c r="G775" s="9" t="str">
        <f t="shared" si="70"/>
        <v>56130.33683</v>
      </c>
      <c r="H775" s="46">
        <f t="shared" si="71"/>
        <v>8222</v>
      </c>
      <c r="I775" s="55" t="s">
        <v>2717</v>
      </c>
      <c r="J775" s="56" t="s">
        <v>2718</v>
      </c>
      <c r="K775" s="55" t="s">
        <v>2719</v>
      </c>
      <c r="L775" s="55" t="s">
        <v>1208</v>
      </c>
      <c r="M775" s="56" t="s">
        <v>995</v>
      </c>
      <c r="N775" s="56" t="s">
        <v>440</v>
      </c>
      <c r="O775" s="57" t="s">
        <v>1188</v>
      </c>
      <c r="P775" s="57" t="s">
        <v>1189</v>
      </c>
    </row>
    <row r="776" spans="1:16" ht="26.25" thickBot="1" x14ac:dyDescent="0.25">
      <c r="A776" s="46" t="str">
        <f t="shared" si="66"/>
        <v> arXiv 1510.02111 </v>
      </c>
      <c r="B776" s="12" t="str">
        <f t="shared" si="67"/>
        <v>I</v>
      </c>
      <c r="C776" s="46">
        <f t="shared" si="68"/>
        <v>56132.514949999997</v>
      </c>
      <c r="D776" s="9" t="str">
        <f t="shared" si="69"/>
        <v>vis</v>
      </c>
      <c r="E776" s="54">
        <f>VLOOKUP(C776,Active!C$21:E$968,3,FALSE)</f>
        <v>8222.9994577060279</v>
      </c>
      <c r="F776" s="12" t="s">
        <v>324</v>
      </c>
      <c r="G776" s="9" t="str">
        <f t="shared" si="70"/>
        <v>56132.51495</v>
      </c>
      <c r="H776" s="46">
        <f t="shared" si="71"/>
        <v>8223</v>
      </c>
      <c r="I776" s="55" t="s">
        <v>2720</v>
      </c>
      <c r="J776" s="56" t="s">
        <v>2721</v>
      </c>
      <c r="K776" s="55" t="s">
        <v>2722</v>
      </c>
      <c r="L776" s="55" t="s">
        <v>1200</v>
      </c>
      <c r="M776" s="56" t="s">
        <v>995</v>
      </c>
      <c r="N776" s="56" t="s">
        <v>440</v>
      </c>
      <c r="O776" s="57" t="s">
        <v>1188</v>
      </c>
      <c r="P776" s="57" t="s">
        <v>1189</v>
      </c>
    </row>
    <row r="777" spans="1:16" ht="26.25" thickBot="1" x14ac:dyDescent="0.25">
      <c r="A777" s="46" t="str">
        <f t="shared" si="66"/>
        <v> arXiv 1510.02111 </v>
      </c>
      <c r="B777" s="12" t="str">
        <f t="shared" si="67"/>
        <v>I</v>
      </c>
      <c r="C777" s="46">
        <f t="shared" si="68"/>
        <v>56134.693140000003</v>
      </c>
      <c r="D777" s="9" t="str">
        <f t="shared" si="69"/>
        <v>vis</v>
      </c>
      <c r="E777" s="54">
        <f>VLOOKUP(C777,Active!C$21:E$968,3,FALSE)</f>
        <v>8223.9994740501443</v>
      </c>
      <c r="F777" s="12" t="s">
        <v>324</v>
      </c>
      <c r="G777" s="9" t="str">
        <f t="shared" si="70"/>
        <v>56134.69314</v>
      </c>
      <c r="H777" s="46">
        <f t="shared" si="71"/>
        <v>8224</v>
      </c>
      <c r="I777" s="55" t="s">
        <v>2723</v>
      </c>
      <c r="J777" s="56" t="s">
        <v>2724</v>
      </c>
      <c r="K777" s="55" t="s">
        <v>2725</v>
      </c>
      <c r="L777" s="55" t="s">
        <v>1208</v>
      </c>
      <c r="M777" s="56" t="s">
        <v>995</v>
      </c>
      <c r="N777" s="56" t="s">
        <v>440</v>
      </c>
      <c r="O777" s="57" t="s">
        <v>1188</v>
      </c>
      <c r="P777" s="57" t="s">
        <v>1189</v>
      </c>
    </row>
    <row r="778" spans="1:16" ht="26.25" thickBot="1" x14ac:dyDescent="0.25">
      <c r="A778" s="46" t="str">
        <f t="shared" si="66"/>
        <v> arXiv 1510.02111 </v>
      </c>
      <c r="B778" s="12" t="str">
        <f t="shared" si="67"/>
        <v>I</v>
      </c>
      <c r="C778" s="46">
        <f t="shared" si="68"/>
        <v>56136.87126</v>
      </c>
      <c r="D778" s="9" t="str">
        <f t="shared" si="69"/>
        <v>vis</v>
      </c>
      <c r="E778" s="54">
        <f>VLOOKUP(C778,Active!C$21:E$968,3,FALSE)</f>
        <v>8224.9994582569543</v>
      </c>
      <c r="F778" s="12" t="s">
        <v>324</v>
      </c>
      <c r="G778" s="9" t="str">
        <f t="shared" si="70"/>
        <v>56136.87126</v>
      </c>
      <c r="H778" s="46">
        <f t="shared" si="71"/>
        <v>8225</v>
      </c>
      <c r="I778" s="55" t="s">
        <v>2726</v>
      </c>
      <c r="J778" s="56" t="s">
        <v>2727</v>
      </c>
      <c r="K778" s="55" t="s">
        <v>2728</v>
      </c>
      <c r="L778" s="55" t="s">
        <v>1200</v>
      </c>
      <c r="M778" s="56" t="s">
        <v>995</v>
      </c>
      <c r="N778" s="56" t="s">
        <v>440</v>
      </c>
      <c r="O778" s="57" t="s">
        <v>1188</v>
      </c>
      <c r="P778" s="57" t="s">
        <v>1189</v>
      </c>
    </row>
    <row r="779" spans="1:16" ht="26.25" thickBot="1" x14ac:dyDescent="0.25">
      <c r="A779" s="46" t="str">
        <f t="shared" ref="A779:A842" si="72">P779</f>
        <v> arXiv 1510.02111 </v>
      </c>
      <c r="B779" s="12" t="str">
        <f t="shared" ref="B779:B842" si="73">IF(H779=INT(H779),"I","II")</f>
        <v>I</v>
      </c>
      <c r="C779" s="46">
        <f t="shared" ref="C779:C842" si="74">1*G779</f>
        <v>56141.22754</v>
      </c>
      <c r="D779" s="9" t="str">
        <f t="shared" ref="D779:D842" si="75">VLOOKUP(F779,I$1:J$5,2,FALSE)</f>
        <v>vis</v>
      </c>
      <c r="E779" s="54">
        <f>VLOOKUP(C779,Active!C$21:E$968,3,FALSE)</f>
        <v>8226.9994450347513</v>
      </c>
      <c r="F779" s="12" t="s">
        <v>324</v>
      </c>
      <c r="G779" s="9" t="str">
        <f t="shared" ref="G779:G842" si="76">MID(I779,3,LEN(I779)-3)</f>
        <v>56141.22754</v>
      </c>
      <c r="H779" s="46">
        <f t="shared" ref="H779:H842" si="77">1*K779</f>
        <v>8227</v>
      </c>
      <c r="I779" s="55" t="s">
        <v>2729</v>
      </c>
      <c r="J779" s="56" t="s">
        <v>2730</v>
      </c>
      <c r="K779" s="55" t="s">
        <v>2731</v>
      </c>
      <c r="L779" s="55" t="s">
        <v>1298</v>
      </c>
      <c r="M779" s="56" t="s">
        <v>995</v>
      </c>
      <c r="N779" s="56" t="s">
        <v>440</v>
      </c>
      <c r="O779" s="57" t="s">
        <v>1188</v>
      </c>
      <c r="P779" s="57" t="s">
        <v>1189</v>
      </c>
    </row>
    <row r="780" spans="1:16" ht="26.25" thickBot="1" x14ac:dyDescent="0.25">
      <c r="A780" s="46" t="str">
        <f t="shared" si="72"/>
        <v> arXiv 1510.02111 </v>
      </c>
      <c r="B780" s="12" t="str">
        <f t="shared" si="73"/>
        <v>I</v>
      </c>
      <c r="C780" s="46">
        <f t="shared" si="74"/>
        <v>56143.405639999997</v>
      </c>
      <c r="D780" s="9" t="str">
        <f t="shared" si="75"/>
        <v>vis</v>
      </c>
      <c r="E780" s="54">
        <f>VLOOKUP(C780,Active!C$21:E$968,3,FALSE)</f>
        <v>8227.9994200594774</v>
      </c>
      <c r="F780" s="12" t="s">
        <v>324</v>
      </c>
      <c r="G780" s="9" t="str">
        <f t="shared" si="76"/>
        <v>56143.40564</v>
      </c>
      <c r="H780" s="46">
        <f t="shared" si="77"/>
        <v>8228</v>
      </c>
      <c r="I780" s="55" t="s">
        <v>2732</v>
      </c>
      <c r="J780" s="56" t="s">
        <v>2733</v>
      </c>
      <c r="K780" s="55" t="s">
        <v>2734</v>
      </c>
      <c r="L780" s="55" t="s">
        <v>1621</v>
      </c>
      <c r="M780" s="56" t="s">
        <v>995</v>
      </c>
      <c r="N780" s="56" t="s">
        <v>440</v>
      </c>
      <c r="O780" s="57" t="s">
        <v>1188</v>
      </c>
      <c r="P780" s="57" t="s">
        <v>1189</v>
      </c>
    </row>
    <row r="781" spans="1:16" ht="26.25" thickBot="1" x14ac:dyDescent="0.25">
      <c r="A781" s="46" t="str">
        <f t="shared" si="72"/>
        <v> arXiv 1510.02111 </v>
      </c>
      <c r="B781" s="12" t="str">
        <f t="shared" si="73"/>
        <v>I</v>
      </c>
      <c r="C781" s="46">
        <f t="shared" si="74"/>
        <v>56145.583830000003</v>
      </c>
      <c r="D781" s="9" t="str">
        <f t="shared" si="75"/>
        <v>vis</v>
      </c>
      <c r="E781" s="54">
        <f>VLOOKUP(C781,Active!C$21:E$968,3,FALSE)</f>
        <v>8228.999436403592</v>
      </c>
      <c r="F781" s="12" t="s">
        <v>324</v>
      </c>
      <c r="G781" s="9" t="str">
        <f t="shared" si="76"/>
        <v>56145.58383</v>
      </c>
      <c r="H781" s="46">
        <f t="shared" si="77"/>
        <v>8229</v>
      </c>
      <c r="I781" s="55" t="s">
        <v>2735</v>
      </c>
      <c r="J781" s="56" t="s">
        <v>2736</v>
      </c>
      <c r="K781" s="55" t="s">
        <v>2737</v>
      </c>
      <c r="L781" s="55" t="s">
        <v>1380</v>
      </c>
      <c r="M781" s="56" t="s">
        <v>995</v>
      </c>
      <c r="N781" s="56" t="s">
        <v>440</v>
      </c>
      <c r="O781" s="57" t="s">
        <v>1188</v>
      </c>
      <c r="P781" s="57" t="s">
        <v>1189</v>
      </c>
    </row>
    <row r="782" spans="1:16" ht="26.25" thickBot="1" x14ac:dyDescent="0.25">
      <c r="A782" s="46" t="str">
        <f t="shared" si="72"/>
        <v> arXiv 1510.02111 </v>
      </c>
      <c r="B782" s="12" t="str">
        <f t="shared" si="73"/>
        <v>I</v>
      </c>
      <c r="C782" s="46">
        <f t="shared" si="74"/>
        <v>56147.761939999997</v>
      </c>
      <c r="D782" s="9" t="str">
        <f t="shared" si="75"/>
        <v>vis</v>
      </c>
      <c r="E782" s="54">
        <f>VLOOKUP(C782,Active!C$21:E$968,3,FALSE)</f>
        <v>8229.9994160193601</v>
      </c>
      <c r="F782" s="12" t="s">
        <v>324</v>
      </c>
      <c r="G782" s="9" t="str">
        <f t="shared" si="76"/>
        <v>56147.76194</v>
      </c>
      <c r="H782" s="46">
        <f t="shared" si="77"/>
        <v>8230</v>
      </c>
      <c r="I782" s="55" t="s">
        <v>2738</v>
      </c>
      <c r="J782" s="56" t="s">
        <v>2739</v>
      </c>
      <c r="K782" s="55" t="s">
        <v>2740</v>
      </c>
      <c r="L782" s="55" t="s">
        <v>1625</v>
      </c>
      <c r="M782" s="56" t="s">
        <v>995</v>
      </c>
      <c r="N782" s="56" t="s">
        <v>440</v>
      </c>
      <c r="O782" s="57" t="s">
        <v>1188</v>
      </c>
      <c r="P782" s="57" t="s">
        <v>1189</v>
      </c>
    </row>
    <row r="783" spans="1:16" ht="26.25" thickBot="1" x14ac:dyDescent="0.25">
      <c r="A783" s="46" t="str">
        <f t="shared" si="72"/>
        <v> arXiv 1510.02111 </v>
      </c>
      <c r="B783" s="12" t="str">
        <f t="shared" si="73"/>
        <v>I</v>
      </c>
      <c r="C783" s="46">
        <f t="shared" si="74"/>
        <v>56149.940150000002</v>
      </c>
      <c r="D783" s="9" t="str">
        <f t="shared" si="75"/>
        <v>vis</v>
      </c>
      <c r="E783" s="54">
        <f>VLOOKUP(C783,Active!C$21:E$968,3,FALSE)</f>
        <v>8230.9994415455603</v>
      </c>
      <c r="F783" s="12" t="s">
        <v>324</v>
      </c>
      <c r="G783" s="9" t="str">
        <f t="shared" si="76"/>
        <v>56149.94015</v>
      </c>
      <c r="H783" s="46">
        <f t="shared" si="77"/>
        <v>8231</v>
      </c>
      <c r="I783" s="55" t="s">
        <v>2741</v>
      </c>
      <c r="J783" s="56" t="s">
        <v>2742</v>
      </c>
      <c r="K783" s="55" t="s">
        <v>2743</v>
      </c>
      <c r="L783" s="55" t="s">
        <v>1288</v>
      </c>
      <c r="M783" s="56" t="s">
        <v>995</v>
      </c>
      <c r="N783" s="56" t="s">
        <v>440</v>
      </c>
      <c r="O783" s="57" t="s">
        <v>1188</v>
      </c>
      <c r="P783" s="57" t="s">
        <v>1189</v>
      </c>
    </row>
    <row r="784" spans="1:16" ht="26.25" thickBot="1" x14ac:dyDescent="0.25">
      <c r="A784" s="46" t="str">
        <f t="shared" si="72"/>
        <v> arXiv 1510.02111 </v>
      </c>
      <c r="B784" s="12" t="str">
        <f t="shared" si="73"/>
        <v>I</v>
      </c>
      <c r="C784" s="46">
        <f t="shared" si="74"/>
        <v>56152.118309999998</v>
      </c>
      <c r="D784" s="9" t="str">
        <f t="shared" si="75"/>
        <v>vis</v>
      </c>
      <c r="E784" s="54">
        <f>VLOOKUP(C784,Active!C$21:E$968,3,FALSE)</f>
        <v>8231.9994441165418</v>
      </c>
      <c r="F784" s="12" t="s">
        <v>324</v>
      </c>
      <c r="G784" s="9" t="str">
        <f t="shared" si="76"/>
        <v>56152.11831</v>
      </c>
      <c r="H784" s="46">
        <f t="shared" si="77"/>
        <v>8232</v>
      </c>
      <c r="I784" s="55" t="s">
        <v>2744</v>
      </c>
      <c r="J784" s="56" t="s">
        <v>2745</v>
      </c>
      <c r="K784" s="55" t="s">
        <v>2746</v>
      </c>
      <c r="L784" s="55" t="s">
        <v>1298</v>
      </c>
      <c r="M784" s="56" t="s">
        <v>995</v>
      </c>
      <c r="N784" s="56" t="s">
        <v>440</v>
      </c>
      <c r="O784" s="57" t="s">
        <v>1188</v>
      </c>
      <c r="P784" s="57" t="s">
        <v>1189</v>
      </c>
    </row>
    <row r="785" spans="1:16" ht="26.25" thickBot="1" x14ac:dyDescent="0.25">
      <c r="A785" s="46" t="str">
        <f t="shared" si="72"/>
        <v> arXiv 1510.02111 </v>
      </c>
      <c r="B785" s="12" t="str">
        <f t="shared" si="73"/>
        <v>I</v>
      </c>
      <c r="C785" s="46">
        <f t="shared" si="74"/>
        <v>56154.296439999998</v>
      </c>
      <c r="D785" s="9" t="str">
        <f t="shared" si="75"/>
        <v>vis</v>
      </c>
      <c r="E785" s="54">
        <f>VLOOKUP(C785,Active!C$21:E$968,3,FALSE)</f>
        <v>8232.9994329143974</v>
      </c>
      <c r="F785" s="12" t="s">
        <v>324</v>
      </c>
      <c r="G785" s="9" t="str">
        <f t="shared" si="76"/>
        <v>56154.29644</v>
      </c>
      <c r="H785" s="46">
        <f t="shared" si="77"/>
        <v>8233</v>
      </c>
      <c r="I785" s="55" t="s">
        <v>2747</v>
      </c>
      <c r="J785" s="56" t="s">
        <v>2748</v>
      </c>
      <c r="K785" s="55" t="s">
        <v>2749</v>
      </c>
      <c r="L785" s="55" t="s">
        <v>1901</v>
      </c>
      <c r="M785" s="56" t="s">
        <v>995</v>
      </c>
      <c r="N785" s="56" t="s">
        <v>440</v>
      </c>
      <c r="O785" s="57" t="s">
        <v>1188</v>
      </c>
      <c r="P785" s="57" t="s">
        <v>1189</v>
      </c>
    </row>
    <row r="786" spans="1:16" ht="26.25" thickBot="1" x14ac:dyDescent="0.25">
      <c r="A786" s="46" t="str">
        <f t="shared" si="72"/>
        <v> arXiv 1510.02111 </v>
      </c>
      <c r="B786" s="12" t="str">
        <f t="shared" si="73"/>
        <v>I</v>
      </c>
      <c r="C786" s="46">
        <f t="shared" si="74"/>
        <v>56156.474549999999</v>
      </c>
      <c r="D786" s="9" t="str">
        <f t="shared" si="75"/>
        <v>vis</v>
      </c>
      <c r="E786" s="54">
        <f>VLOOKUP(C786,Active!C$21:E$968,3,FALSE)</f>
        <v>8233.9994125301691</v>
      </c>
      <c r="F786" s="12" t="s">
        <v>324</v>
      </c>
      <c r="G786" s="9" t="str">
        <f t="shared" si="76"/>
        <v>56156.47455</v>
      </c>
      <c r="H786" s="46">
        <f t="shared" si="77"/>
        <v>8234</v>
      </c>
      <c r="I786" s="55" t="s">
        <v>2750</v>
      </c>
      <c r="J786" s="56" t="s">
        <v>2751</v>
      </c>
      <c r="K786" s="55" t="s">
        <v>2752</v>
      </c>
      <c r="L786" s="55" t="s">
        <v>2434</v>
      </c>
      <c r="M786" s="56" t="s">
        <v>995</v>
      </c>
      <c r="N786" s="56" t="s">
        <v>440</v>
      </c>
      <c r="O786" s="57" t="s">
        <v>1188</v>
      </c>
      <c r="P786" s="57" t="s">
        <v>1189</v>
      </c>
    </row>
    <row r="787" spans="1:16" ht="26.25" thickBot="1" x14ac:dyDescent="0.25">
      <c r="A787" s="46" t="str">
        <f t="shared" si="72"/>
        <v> arXiv 1510.02111 </v>
      </c>
      <c r="B787" s="12" t="str">
        <f t="shared" si="73"/>
        <v>I</v>
      </c>
      <c r="C787" s="46">
        <f t="shared" si="74"/>
        <v>56158.652849999999</v>
      </c>
      <c r="D787" s="9" t="str">
        <f t="shared" si="75"/>
        <v>vis</v>
      </c>
      <c r="E787" s="54">
        <f>VLOOKUP(C787,Active!C$21:E$968,3,FALSE)</f>
        <v>8234.9994793757505</v>
      </c>
      <c r="F787" s="12" t="s">
        <v>324</v>
      </c>
      <c r="G787" s="9" t="str">
        <f t="shared" si="76"/>
        <v>56158.65285</v>
      </c>
      <c r="H787" s="46">
        <f t="shared" si="77"/>
        <v>8235</v>
      </c>
      <c r="I787" s="55" t="s">
        <v>2753</v>
      </c>
      <c r="J787" s="56" t="s">
        <v>2754</v>
      </c>
      <c r="K787" s="55" t="s">
        <v>2755</v>
      </c>
      <c r="L787" s="55" t="s">
        <v>1187</v>
      </c>
      <c r="M787" s="56" t="s">
        <v>995</v>
      </c>
      <c r="N787" s="56" t="s">
        <v>440</v>
      </c>
      <c r="O787" s="57" t="s">
        <v>1188</v>
      </c>
      <c r="P787" s="57" t="s">
        <v>1189</v>
      </c>
    </row>
    <row r="788" spans="1:16" ht="26.25" thickBot="1" x14ac:dyDescent="0.25">
      <c r="A788" s="46" t="str">
        <f t="shared" si="72"/>
        <v> arXiv 1510.02111 </v>
      </c>
      <c r="B788" s="12" t="str">
        <f t="shared" si="73"/>
        <v>I</v>
      </c>
      <c r="C788" s="46">
        <f t="shared" si="74"/>
        <v>56160.831010000002</v>
      </c>
      <c r="D788" s="9" t="str">
        <f t="shared" si="75"/>
        <v>vis</v>
      </c>
      <c r="E788" s="54">
        <f>VLOOKUP(C788,Active!C$21:E$968,3,FALSE)</f>
        <v>8235.9994819467356</v>
      </c>
      <c r="F788" s="12" t="s">
        <v>324</v>
      </c>
      <c r="G788" s="9" t="str">
        <f t="shared" si="76"/>
        <v>56160.83101</v>
      </c>
      <c r="H788" s="46">
        <f t="shared" si="77"/>
        <v>8236</v>
      </c>
      <c r="I788" s="55" t="s">
        <v>2756</v>
      </c>
      <c r="J788" s="56" t="s">
        <v>2757</v>
      </c>
      <c r="K788" s="55" t="s">
        <v>2758</v>
      </c>
      <c r="L788" s="55" t="s">
        <v>1187</v>
      </c>
      <c r="M788" s="56" t="s">
        <v>995</v>
      </c>
      <c r="N788" s="56" t="s">
        <v>440</v>
      </c>
      <c r="O788" s="57" t="s">
        <v>1188</v>
      </c>
      <c r="P788" s="57" t="s">
        <v>1189</v>
      </c>
    </row>
    <row r="789" spans="1:16" ht="26.25" thickBot="1" x14ac:dyDescent="0.25">
      <c r="A789" s="46" t="str">
        <f t="shared" si="72"/>
        <v> arXiv 1510.02111 </v>
      </c>
      <c r="B789" s="12" t="str">
        <f t="shared" si="73"/>
        <v>I</v>
      </c>
      <c r="C789" s="46">
        <f t="shared" si="74"/>
        <v>56163.009180000001</v>
      </c>
      <c r="D789" s="9" t="str">
        <f t="shared" si="75"/>
        <v>vis</v>
      </c>
      <c r="E789" s="54">
        <f>VLOOKUP(C789,Active!C$21:E$968,3,FALSE)</f>
        <v>8236.9994891087626</v>
      </c>
      <c r="F789" s="12" t="s">
        <v>324</v>
      </c>
      <c r="G789" s="9" t="str">
        <f t="shared" si="76"/>
        <v>56163.00918</v>
      </c>
      <c r="H789" s="46">
        <f t="shared" si="77"/>
        <v>8237</v>
      </c>
      <c r="I789" s="55" t="s">
        <v>2759</v>
      </c>
      <c r="J789" s="56" t="s">
        <v>2760</v>
      </c>
      <c r="K789" s="55" t="s">
        <v>2761</v>
      </c>
      <c r="L789" s="55" t="s">
        <v>1265</v>
      </c>
      <c r="M789" s="56" t="s">
        <v>995</v>
      </c>
      <c r="N789" s="56" t="s">
        <v>440</v>
      </c>
      <c r="O789" s="57" t="s">
        <v>1188</v>
      </c>
      <c r="P789" s="57" t="s">
        <v>1189</v>
      </c>
    </row>
    <row r="790" spans="1:16" ht="26.25" thickBot="1" x14ac:dyDescent="0.25">
      <c r="A790" s="46" t="str">
        <f t="shared" si="72"/>
        <v> arXiv 1510.02111 </v>
      </c>
      <c r="B790" s="12" t="str">
        <f t="shared" si="73"/>
        <v>I</v>
      </c>
      <c r="C790" s="46">
        <f t="shared" si="74"/>
        <v>56165.187339999997</v>
      </c>
      <c r="D790" s="9" t="str">
        <f t="shared" si="75"/>
        <v>vis</v>
      </c>
      <c r="E790" s="54">
        <f>VLOOKUP(C790,Active!C$21:E$968,3,FALSE)</f>
        <v>8237.9994916797441</v>
      </c>
      <c r="F790" s="12" t="s">
        <v>324</v>
      </c>
      <c r="G790" s="9" t="str">
        <f t="shared" si="76"/>
        <v>56165.18734</v>
      </c>
      <c r="H790" s="46">
        <f t="shared" si="77"/>
        <v>8238</v>
      </c>
      <c r="I790" s="55" t="s">
        <v>2762</v>
      </c>
      <c r="J790" s="56" t="s">
        <v>2763</v>
      </c>
      <c r="K790" s="55" t="s">
        <v>2764</v>
      </c>
      <c r="L790" s="55" t="s">
        <v>1265</v>
      </c>
      <c r="M790" s="56" t="s">
        <v>995</v>
      </c>
      <c r="N790" s="56" t="s">
        <v>440</v>
      </c>
      <c r="O790" s="57" t="s">
        <v>1188</v>
      </c>
      <c r="P790" s="57" t="s">
        <v>1189</v>
      </c>
    </row>
    <row r="791" spans="1:16" ht="26.25" thickBot="1" x14ac:dyDescent="0.25">
      <c r="A791" s="46" t="str">
        <f t="shared" si="72"/>
        <v> arXiv 1510.02111 </v>
      </c>
      <c r="B791" s="12" t="str">
        <f t="shared" si="73"/>
        <v>I</v>
      </c>
      <c r="C791" s="46">
        <f t="shared" si="74"/>
        <v>56167.365469999997</v>
      </c>
      <c r="D791" s="9" t="str">
        <f t="shared" si="75"/>
        <v>vis</v>
      </c>
      <c r="E791" s="54">
        <f>VLOOKUP(C791,Active!C$21:E$968,3,FALSE)</f>
        <v>8238.9994804775997</v>
      </c>
      <c r="F791" s="12" t="s">
        <v>324</v>
      </c>
      <c r="G791" s="9" t="str">
        <f t="shared" si="76"/>
        <v>56167.36547</v>
      </c>
      <c r="H791" s="46">
        <f t="shared" si="77"/>
        <v>8239</v>
      </c>
      <c r="I791" s="55" t="s">
        <v>2765</v>
      </c>
      <c r="J791" s="56" t="s">
        <v>2766</v>
      </c>
      <c r="K791" s="55" t="s">
        <v>2767</v>
      </c>
      <c r="L791" s="55" t="s">
        <v>1187</v>
      </c>
      <c r="M791" s="56" t="s">
        <v>995</v>
      </c>
      <c r="N791" s="56" t="s">
        <v>440</v>
      </c>
      <c r="O791" s="57" t="s">
        <v>1188</v>
      </c>
      <c r="P791" s="57" t="s">
        <v>1189</v>
      </c>
    </row>
    <row r="792" spans="1:16" ht="26.25" thickBot="1" x14ac:dyDescent="0.25">
      <c r="A792" s="46" t="str">
        <f t="shared" si="72"/>
        <v> arXiv 1510.02111 </v>
      </c>
      <c r="B792" s="12" t="str">
        <f t="shared" si="73"/>
        <v>I</v>
      </c>
      <c r="C792" s="46">
        <f t="shared" si="74"/>
        <v>56171.721700000002</v>
      </c>
      <c r="D792" s="9" t="str">
        <f t="shared" si="75"/>
        <v>vis</v>
      </c>
      <c r="E792" s="54">
        <f>VLOOKUP(C792,Active!C$21:E$968,3,FALSE)</f>
        <v>8240.9994443001851</v>
      </c>
      <c r="F792" s="12" t="s">
        <v>324</v>
      </c>
      <c r="G792" s="9" t="str">
        <f t="shared" si="76"/>
        <v>56171.72170</v>
      </c>
      <c r="H792" s="46">
        <f t="shared" si="77"/>
        <v>8241</v>
      </c>
      <c r="I792" s="55" t="s">
        <v>2768</v>
      </c>
      <c r="J792" s="56" t="s">
        <v>2769</v>
      </c>
      <c r="K792" s="55" t="s">
        <v>2770</v>
      </c>
      <c r="L792" s="55" t="s">
        <v>1298</v>
      </c>
      <c r="M792" s="56" t="s">
        <v>995</v>
      </c>
      <c r="N792" s="56" t="s">
        <v>440</v>
      </c>
      <c r="O792" s="57" t="s">
        <v>1188</v>
      </c>
      <c r="P792" s="57" t="s">
        <v>1189</v>
      </c>
    </row>
    <row r="793" spans="1:16" ht="26.25" thickBot="1" x14ac:dyDescent="0.25">
      <c r="A793" s="46" t="str">
        <f t="shared" si="72"/>
        <v> arXiv 1510.02111 </v>
      </c>
      <c r="B793" s="12" t="str">
        <f t="shared" si="73"/>
        <v>I</v>
      </c>
      <c r="C793" s="46">
        <f t="shared" si="74"/>
        <v>56176.078049999996</v>
      </c>
      <c r="D793" s="9" t="str">
        <f t="shared" si="75"/>
        <v>vis</v>
      </c>
      <c r="E793" s="54">
        <f>VLOOKUP(C793,Active!C$21:E$968,3,FALSE)</f>
        <v>8242.9994632152793</v>
      </c>
      <c r="F793" s="12" t="s">
        <v>324</v>
      </c>
      <c r="G793" s="9" t="str">
        <f t="shared" si="76"/>
        <v>56176.07805</v>
      </c>
      <c r="H793" s="46">
        <f t="shared" si="77"/>
        <v>8243</v>
      </c>
      <c r="I793" s="55" t="s">
        <v>2771</v>
      </c>
      <c r="J793" s="56" t="s">
        <v>2772</v>
      </c>
      <c r="K793" s="55" t="s">
        <v>2773</v>
      </c>
      <c r="L793" s="55" t="s">
        <v>1204</v>
      </c>
      <c r="M793" s="56" t="s">
        <v>995</v>
      </c>
      <c r="N793" s="56" t="s">
        <v>440</v>
      </c>
      <c r="O793" s="57" t="s">
        <v>1188</v>
      </c>
      <c r="P793" s="57" t="s">
        <v>1189</v>
      </c>
    </row>
    <row r="794" spans="1:16" ht="26.25" thickBot="1" x14ac:dyDescent="0.25">
      <c r="A794" s="46" t="str">
        <f t="shared" si="72"/>
        <v> arXiv 1510.02111 </v>
      </c>
      <c r="B794" s="12" t="str">
        <f t="shared" si="73"/>
        <v>I</v>
      </c>
      <c r="C794" s="46">
        <f t="shared" si="74"/>
        <v>56178.256159999997</v>
      </c>
      <c r="D794" s="9" t="str">
        <f t="shared" si="75"/>
        <v>vis</v>
      </c>
      <c r="E794" s="54">
        <f>VLOOKUP(C794,Active!C$21:E$968,3,FALSE)</f>
        <v>8243.9994428310492</v>
      </c>
      <c r="F794" s="12" t="s">
        <v>324</v>
      </c>
      <c r="G794" s="9" t="str">
        <f t="shared" si="76"/>
        <v>56178.25616</v>
      </c>
      <c r="H794" s="46">
        <f t="shared" si="77"/>
        <v>8244</v>
      </c>
      <c r="I794" s="55" t="s">
        <v>2774</v>
      </c>
      <c r="J794" s="56" t="s">
        <v>2775</v>
      </c>
      <c r="K794" s="55" t="s">
        <v>2776</v>
      </c>
      <c r="L794" s="55" t="s">
        <v>1298</v>
      </c>
      <c r="M794" s="56" t="s">
        <v>995</v>
      </c>
      <c r="N794" s="56" t="s">
        <v>440</v>
      </c>
      <c r="O794" s="57" t="s">
        <v>1188</v>
      </c>
      <c r="P794" s="57" t="s">
        <v>1189</v>
      </c>
    </row>
    <row r="795" spans="1:16" ht="26.25" thickBot="1" x14ac:dyDescent="0.25">
      <c r="A795" s="46" t="str">
        <f t="shared" si="72"/>
        <v> arXiv 1510.02111 </v>
      </c>
      <c r="B795" s="12" t="str">
        <f t="shared" si="73"/>
        <v>I</v>
      </c>
      <c r="C795" s="46">
        <f t="shared" si="74"/>
        <v>56182.612659999999</v>
      </c>
      <c r="D795" s="9" t="str">
        <f t="shared" si="75"/>
        <v>vis</v>
      </c>
      <c r="E795" s="54">
        <f>VLOOKUP(C795,Active!C$21:E$968,3,FALSE)</f>
        <v>8245.9995306117889</v>
      </c>
      <c r="F795" s="12" t="s">
        <v>324</v>
      </c>
      <c r="G795" s="9" t="str">
        <f t="shared" si="76"/>
        <v>56182.61266</v>
      </c>
      <c r="H795" s="46">
        <f t="shared" si="77"/>
        <v>8246</v>
      </c>
      <c r="I795" s="55" t="s">
        <v>2777</v>
      </c>
      <c r="J795" s="56" t="s">
        <v>2778</v>
      </c>
      <c r="K795" s="55" t="s">
        <v>2779</v>
      </c>
      <c r="L795" s="55" t="s">
        <v>1500</v>
      </c>
      <c r="M795" s="56" t="s">
        <v>995</v>
      </c>
      <c r="N795" s="56" t="s">
        <v>440</v>
      </c>
      <c r="O795" s="57" t="s">
        <v>1188</v>
      </c>
      <c r="P795" s="57" t="s">
        <v>1189</v>
      </c>
    </row>
    <row r="796" spans="1:16" ht="26.25" thickBot="1" x14ac:dyDescent="0.25">
      <c r="A796" s="46" t="str">
        <f t="shared" si="72"/>
        <v> arXiv 1510.02111 </v>
      </c>
      <c r="B796" s="12" t="str">
        <f t="shared" si="73"/>
        <v>I</v>
      </c>
      <c r="C796" s="46">
        <f t="shared" si="74"/>
        <v>56184.790789999999</v>
      </c>
      <c r="D796" s="9" t="str">
        <f t="shared" si="75"/>
        <v>vis</v>
      </c>
      <c r="E796" s="54">
        <f>VLOOKUP(C796,Active!C$21:E$968,3,FALSE)</f>
        <v>8246.9995194096446</v>
      </c>
      <c r="F796" s="12" t="s">
        <v>324</v>
      </c>
      <c r="G796" s="9" t="str">
        <f t="shared" si="76"/>
        <v>56184.79079</v>
      </c>
      <c r="H796" s="46">
        <f t="shared" si="77"/>
        <v>8247</v>
      </c>
      <c r="I796" s="55" t="s">
        <v>2780</v>
      </c>
      <c r="J796" s="56" t="s">
        <v>2781</v>
      </c>
      <c r="K796" s="55" t="s">
        <v>2782</v>
      </c>
      <c r="L796" s="55" t="s">
        <v>1361</v>
      </c>
      <c r="M796" s="56" t="s">
        <v>995</v>
      </c>
      <c r="N796" s="56" t="s">
        <v>440</v>
      </c>
      <c r="O796" s="57" t="s">
        <v>1188</v>
      </c>
      <c r="P796" s="57" t="s">
        <v>1189</v>
      </c>
    </row>
    <row r="797" spans="1:16" ht="26.25" thickBot="1" x14ac:dyDescent="0.25">
      <c r="A797" s="46" t="str">
        <f t="shared" si="72"/>
        <v> arXiv 1510.02111 </v>
      </c>
      <c r="B797" s="12" t="str">
        <f t="shared" si="73"/>
        <v>I</v>
      </c>
      <c r="C797" s="46">
        <f t="shared" si="74"/>
        <v>56186.968889999996</v>
      </c>
      <c r="D797" s="9" t="str">
        <f t="shared" si="75"/>
        <v>vis</v>
      </c>
      <c r="E797" s="54">
        <f>VLOOKUP(C797,Active!C$21:E$968,3,FALSE)</f>
        <v>8247.9994944343707</v>
      </c>
      <c r="F797" s="12" t="s">
        <v>324</v>
      </c>
      <c r="G797" s="9" t="str">
        <f t="shared" si="76"/>
        <v>56186.96889</v>
      </c>
      <c r="H797" s="46">
        <f t="shared" si="77"/>
        <v>8248</v>
      </c>
      <c r="I797" s="55" t="s">
        <v>2783</v>
      </c>
      <c r="J797" s="56" t="s">
        <v>2784</v>
      </c>
      <c r="K797" s="55" t="s">
        <v>2785</v>
      </c>
      <c r="L797" s="55" t="s">
        <v>1245</v>
      </c>
      <c r="M797" s="56" t="s">
        <v>995</v>
      </c>
      <c r="N797" s="56" t="s">
        <v>440</v>
      </c>
      <c r="O797" s="57" t="s">
        <v>1188</v>
      </c>
      <c r="P797" s="57" t="s">
        <v>1189</v>
      </c>
    </row>
    <row r="798" spans="1:16" ht="26.25" thickBot="1" x14ac:dyDescent="0.25">
      <c r="A798" s="46" t="str">
        <f t="shared" si="72"/>
        <v> arXiv 1510.02111 </v>
      </c>
      <c r="B798" s="12" t="str">
        <f t="shared" si="73"/>
        <v>I</v>
      </c>
      <c r="C798" s="46">
        <f t="shared" si="74"/>
        <v>56189.146959999998</v>
      </c>
      <c r="D798" s="9" t="str">
        <f t="shared" si="75"/>
        <v>vis</v>
      </c>
      <c r="E798" s="54">
        <f>VLOOKUP(C798,Active!C$21:E$968,3,FALSE)</f>
        <v>8248.9994556859692</v>
      </c>
      <c r="F798" s="12" t="s">
        <v>324</v>
      </c>
      <c r="G798" s="9" t="str">
        <f t="shared" si="76"/>
        <v>56189.14696</v>
      </c>
      <c r="H798" s="46">
        <f t="shared" si="77"/>
        <v>8249</v>
      </c>
      <c r="I798" s="55" t="s">
        <v>2786</v>
      </c>
      <c r="J798" s="56" t="s">
        <v>2787</v>
      </c>
      <c r="K798" s="55" t="s">
        <v>2788</v>
      </c>
      <c r="L798" s="55" t="s">
        <v>1284</v>
      </c>
      <c r="M798" s="56" t="s">
        <v>995</v>
      </c>
      <c r="N798" s="56" t="s">
        <v>440</v>
      </c>
      <c r="O798" s="57" t="s">
        <v>1188</v>
      </c>
      <c r="P798" s="57" t="s">
        <v>1189</v>
      </c>
    </row>
    <row r="799" spans="1:16" ht="26.25" thickBot="1" x14ac:dyDescent="0.25">
      <c r="A799" s="46" t="str">
        <f t="shared" si="72"/>
        <v> arXiv 1510.02111 </v>
      </c>
      <c r="B799" s="12" t="str">
        <f t="shared" si="73"/>
        <v>I</v>
      </c>
      <c r="C799" s="46">
        <f t="shared" si="74"/>
        <v>56191.325140000001</v>
      </c>
      <c r="D799" s="9" t="str">
        <f t="shared" si="75"/>
        <v>vis</v>
      </c>
      <c r="E799" s="54">
        <f>VLOOKUP(C799,Active!C$21:E$968,3,FALSE)</f>
        <v>8249.99946743904</v>
      </c>
      <c r="F799" s="12" t="s">
        <v>324</v>
      </c>
      <c r="G799" s="9" t="str">
        <f t="shared" si="76"/>
        <v>56191.32514</v>
      </c>
      <c r="H799" s="46">
        <f t="shared" si="77"/>
        <v>8250</v>
      </c>
      <c r="I799" s="55" t="s">
        <v>2789</v>
      </c>
      <c r="J799" s="56" t="s">
        <v>2790</v>
      </c>
      <c r="K799" s="55" t="s">
        <v>2791</v>
      </c>
      <c r="L799" s="55" t="s">
        <v>1212</v>
      </c>
      <c r="M799" s="56" t="s">
        <v>995</v>
      </c>
      <c r="N799" s="56" t="s">
        <v>440</v>
      </c>
      <c r="O799" s="57" t="s">
        <v>1188</v>
      </c>
      <c r="P799" s="57" t="s">
        <v>1189</v>
      </c>
    </row>
    <row r="800" spans="1:16" ht="26.25" thickBot="1" x14ac:dyDescent="0.25">
      <c r="A800" s="46" t="str">
        <f t="shared" si="72"/>
        <v> arXiv 1510.02111 </v>
      </c>
      <c r="B800" s="12" t="str">
        <f t="shared" si="73"/>
        <v>I</v>
      </c>
      <c r="C800" s="46">
        <f t="shared" si="74"/>
        <v>56193.50333</v>
      </c>
      <c r="D800" s="9" t="str">
        <f t="shared" si="75"/>
        <v>vis</v>
      </c>
      <c r="E800" s="54">
        <f>VLOOKUP(C800,Active!C$21:E$968,3,FALSE)</f>
        <v>8250.9994837831528</v>
      </c>
      <c r="F800" s="12" t="s">
        <v>324</v>
      </c>
      <c r="G800" s="9" t="str">
        <f t="shared" si="76"/>
        <v>56193.50333</v>
      </c>
      <c r="H800" s="46">
        <f t="shared" si="77"/>
        <v>8251</v>
      </c>
      <c r="I800" s="55" t="s">
        <v>2792</v>
      </c>
      <c r="J800" s="56" t="s">
        <v>2793</v>
      </c>
      <c r="K800" s="55" t="s">
        <v>2794</v>
      </c>
      <c r="L800" s="55" t="s">
        <v>1234</v>
      </c>
      <c r="M800" s="56" t="s">
        <v>995</v>
      </c>
      <c r="N800" s="56" t="s">
        <v>440</v>
      </c>
      <c r="O800" s="57" t="s">
        <v>1188</v>
      </c>
      <c r="P800" s="57" t="s">
        <v>1189</v>
      </c>
    </row>
    <row r="801" spans="1:16" ht="26.25" thickBot="1" x14ac:dyDescent="0.25">
      <c r="A801" s="46" t="str">
        <f t="shared" si="72"/>
        <v> arXiv 1510.02111 </v>
      </c>
      <c r="B801" s="12" t="str">
        <f t="shared" si="73"/>
        <v>I</v>
      </c>
      <c r="C801" s="46">
        <f t="shared" si="74"/>
        <v>56195.681420000001</v>
      </c>
      <c r="D801" s="9" t="str">
        <f t="shared" si="75"/>
        <v>vis</v>
      </c>
      <c r="E801" s="54">
        <f>VLOOKUP(C801,Active!C$21:E$968,3,FALSE)</f>
        <v>8251.999454216837</v>
      </c>
      <c r="F801" s="12" t="s">
        <v>324</v>
      </c>
      <c r="G801" s="9" t="str">
        <f t="shared" si="76"/>
        <v>56195.68142</v>
      </c>
      <c r="H801" s="46">
        <f t="shared" si="77"/>
        <v>8252</v>
      </c>
      <c r="I801" s="55" t="s">
        <v>2795</v>
      </c>
      <c r="J801" s="56" t="s">
        <v>2796</v>
      </c>
      <c r="K801" s="55" t="s">
        <v>2797</v>
      </c>
      <c r="L801" s="55" t="s">
        <v>1284</v>
      </c>
      <c r="M801" s="56" t="s">
        <v>995</v>
      </c>
      <c r="N801" s="56" t="s">
        <v>440</v>
      </c>
      <c r="O801" s="57" t="s">
        <v>1188</v>
      </c>
      <c r="P801" s="57" t="s">
        <v>1189</v>
      </c>
    </row>
    <row r="802" spans="1:16" ht="26.25" thickBot="1" x14ac:dyDescent="0.25">
      <c r="A802" s="46" t="str">
        <f t="shared" si="72"/>
        <v> arXiv 1510.02111 </v>
      </c>
      <c r="B802" s="12" t="str">
        <f t="shared" si="73"/>
        <v>I</v>
      </c>
      <c r="C802" s="46">
        <f t="shared" si="74"/>
        <v>56197.859660000002</v>
      </c>
      <c r="D802" s="9" t="str">
        <f t="shared" si="75"/>
        <v>vis</v>
      </c>
      <c r="E802" s="54">
        <f>VLOOKUP(C802,Active!C$21:E$968,3,FALSE)</f>
        <v>8252.9994935161649</v>
      </c>
      <c r="F802" s="12" t="s">
        <v>324</v>
      </c>
      <c r="G802" s="9" t="str">
        <f t="shared" si="76"/>
        <v>56197.85966</v>
      </c>
      <c r="H802" s="46">
        <f t="shared" si="77"/>
        <v>8253</v>
      </c>
      <c r="I802" s="55" t="s">
        <v>2798</v>
      </c>
      <c r="J802" s="56" t="s">
        <v>2799</v>
      </c>
      <c r="K802" s="55" t="s">
        <v>2800</v>
      </c>
      <c r="L802" s="55" t="s">
        <v>1245</v>
      </c>
      <c r="M802" s="56" t="s">
        <v>995</v>
      </c>
      <c r="N802" s="56" t="s">
        <v>440</v>
      </c>
      <c r="O802" s="57" t="s">
        <v>1188</v>
      </c>
      <c r="P802" s="57" t="s">
        <v>1189</v>
      </c>
    </row>
    <row r="803" spans="1:16" ht="26.25" thickBot="1" x14ac:dyDescent="0.25">
      <c r="A803" s="46" t="str">
        <f t="shared" si="72"/>
        <v> arXiv 1510.02111 </v>
      </c>
      <c r="B803" s="12" t="str">
        <f t="shared" si="73"/>
        <v>I</v>
      </c>
      <c r="C803" s="46">
        <f t="shared" si="74"/>
        <v>56200.037819999998</v>
      </c>
      <c r="D803" s="9" t="str">
        <f t="shared" si="75"/>
        <v>vis</v>
      </c>
      <c r="E803" s="54">
        <f>VLOOKUP(C803,Active!C$21:E$968,3,FALSE)</f>
        <v>8253.9994960871463</v>
      </c>
      <c r="F803" s="12" t="s">
        <v>324</v>
      </c>
      <c r="G803" s="9" t="str">
        <f t="shared" si="76"/>
        <v>56200.03782</v>
      </c>
      <c r="H803" s="46">
        <f t="shared" si="77"/>
        <v>8254</v>
      </c>
      <c r="I803" s="55" t="s">
        <v>2801</v>
      </c>
      <c r="J803" s="56" t="s">
        <v>2802</v>
      </c>
      <c r="K803" s="55" t="s">
        <v>2803</v>
      </c>
      <c r="L803" s="55" t="s">
        <v>1245</v>
      </c>
      <c r="M803" s="56" t="s">
        <v>995</v>
      </c>
      <c r="N803" s="56" t="s">
        <v>440</v>
      </c>
      <c r="O803" s="57" t="s">
        <v>1188</v>
      </c>
      <c r="P803" s="57" t="s">
        <v>1189</v>
      </c>
    </row>
    <row r="804" spans="1:16" ht="26.25" thickBot="1" x14ac:dyDescent="0.25">
      <c r="A804" s="46" t="str">
        <f t="shared" si="72"/>
        <v> arXiv 1510.02111 </v>
      </c>
      <c r="B804" s="12" t="str">
        <f t="shared" si="73"/>
        <v>I</v>
      </c>
      <c r="C804" s="46">
        <f t="shared" si="74"/>
        <v>56202.215850000001</v>
      </c>
      <c r="D804" s="9" t="str">
        <f t="shared" si="75"/>
        <v>vis</v>
      </c>
      <c r="E804" s="54">
        <f>VLOOKUP(C804,Active!C$21:E$968,3,FALSE)</f>
        <v>8254.9994389745752</v>
      </c>
      <c r="F804" s="12" t="s">
        <v>324</v>
      </c>
      <c r="G804" s="9" t="str">
        <f t="shared" si="76"/>
        <v>56202.21585</v>
      </c>
      <c r="H804" s="46">
        <f t="shared" si="77"/>
        <v>8255</v>
      </c>
      <c r="I804" s="55" t="s">
        <v>2804</v>
      </c>
      <c r="J804" s="56" t="s">
        <v>2805</v>
      </c>
      <c r="K804" s="55" t="s">
        <v>2806</v>
      </c>
      <c r="L804" s="55" t="s">
        <v>1288</v>
      </c>
      <c r="M804" s="56" t="s">
        <v>995</v>
      </c>
      <c r="N804" s="56" t="s">
        <v>440</v>
      </c>
      <c r="O804" s="57" t="s">
        <v>1188</v>
      </c>
      <c r="P804" s="57" t="s">
        <v>1189</v>
      </c>
    </row>
    <row r="805" spans="1:16" ht="26.25" thickBot="1" x14ac:dyDescent="0.25">
      <c r="A805" s="46" t="str">
        <f t="shared" si="72"/>
        <v> arXiv 1510.02111 </v>
      </c>
      <c r="B805" s="12" t="str">
        <f t="shared" si="73"/>
        <v>I</v>
      </c>
      <c r="C805" s="46">
        <f t="shared" si="74"/>
        <v>56206.572180000003</v>
      </c>
      <c r="D805" s="9" t="str">
        <f t="shared" si="75"/>
        <v>vis</v>
      </c>
      <c r="E805" s="54">
        <f>VLOOKUP(C805,Active!C$21:E$968,3,FALSE)</f>
        <v>8256.9994487075874</v>
      </c>
      <c r="F805" s="12" t="s">
        <v>324</v>
      </c>
      <c r="G805" s="9" t="str">
        <f t="shared" si="76"/>
        <v>56206.57218</v>
      </c>
      <c r="H805" s="46">
        <f t="shared" si="77"/>
        <v>8257</v>
      </c>
      <c r="I805" s="55" t="s">
        <v>2807</v>
      </c>
      <c r="J805" s="56" t="s">
        <v>2808</v>
      </c>
      <c r="K805" s="55" t="s">
        <v>2809</v>
      </c>
      <c r="L805" s="55" t="s">
        <v>1322</v>
      </c>
      <c r="M805" s="56" t="s">
        <v>995</v>
      </c>
      <c r="N805" s="56" t="s">
        <v>440</v>
      </c>
      <c r="O805" s="57" t="s">
        <v>1188</v>
      </c>
      <c r="P805" s="57" t="s">
        <v>1189</v>
      </c>
    </row>
    <row r="806" spans="1:16" ht="26.25" thickBot="1" x14ac:dyDescent="0.25">
      <c r="A806" s="46" t="str">
        <f t="shared" si="72"/>
        <v> arXiv 1510.02111 </v>
      </c>
      <c r="B806" s="12" t="str">
        <f t="shared" si="73"/>
        <v>I</v>
      </c>
      <c r="C806" s="46">
        <f t="shared" si="74"/>
        <v>56208.750359999998</v>
      </c>
      <c r="D806" s="9" t="str">
        <f t="shared" si="75"/>
        <v>vis</v>
      </c>
      <c r="E806" s="54">
        <f>VLOOKUP(C806,Active!C$21:E$968,3,FALSE)</f>
        <v>8257.9994604606545</v>
      </c>
      <c r="F806" s="12" t="s">
        <v>324</v>
      </c>
      <c r="G806" s="9" t="str">
        <f t="shared" si="76"/>
        <v>56208.75036</v>
      </c>
      <c r="H806" s="46">
        <f t="shared" si="77"/>
        <v>8258</v>
      </c>
      <c r="I806" s="55" t="s">
        <v>2810</v>
      </c>
      <c r="J806" s="56" t="s">
        <v>2811</v>
      </c>
      <c r="K806" s="55" t="s">
        <v>2812</v>
      </c>
      <c r="L806" s="55" t="s">
        <v>1200</v>
      </c>
      <c r="M806" s="56" t="s">
        <v>995</v>
      </c>
      <c r="N806" s="56" t="s">
        <v>440</v>
      </c>
      <c r="O806" s="57" t="s">
        <v>1188</v>
      </c>
      <c r="P806" s="57" t="s">
        <v>1189</v>
      </c>
    </row>
    <row r="807" spans="1:16" ht="26.25" thickBot="1" x14ac:dyDescent="0.25">
      <c r="A807" s="46" t="str">
        <f t="shared" si="72"/>
        <v> arXiv 1510.02111 </v>
      </c>
      <c r="B807" s="12" t="str">
        <f t="shared" si="73"/>
        <v>I</v>
      </c>
      <c r="C807" s="46">
        <f t="shared" si="74"/>
        <v>56210.928500000002</v>
      </c>
      <c r="D807" s="9" t="str">
        <f t="shared" si="75"/>
        <v>vis</v>
      </c>
      <c r="E807" s="54">
        <f>VLOOKUP(C807,Active!C$21:E$968,3,FALSE)</f>
        <v>8258.9994538495539</v>
      </c>
      <c r="F807" s="12" t="s">
        <v>324</v>
      </c>
      <c r="G807" s="9" t="str">
        <f t="shared" si="76"/>
        <v>56210.92850</v>
      </c>
      <c r="H807" s="46">
        <f t="shared" si="77"/>
        <v>8259</v>
      </c>
      <c r="I807" s="55" t="s">
        <v>2813</v>
      </c>
      <c r="J807" s="56" t="s">
        <v>2814</v>
      </c>
      <c r="K807" s="55" t="s">
        <v>2815</v>
      </c>
      <c r="L807" s="55" t="s">
        <v>1284</v>
      </c>
      <c r="M807" s="56" t="s">
        <v>995</v>
      </c>
      <c r="N807" s="56" t="s">
        <v>440</v>
      </c>
      <c r="O807" s="57" t="s">
        <v>1188</v>
      </c>
      <c r="P807" s="57" t="s">
        <v>1189</v>
      </c>
    </row>
    <row r="808" spans="1:16" ht="26.25" thickBot="1" x14ac:dyDescent="0.25">
      <c r="A808" s="46" t="str">
        <f t="shared" si="72"/>
        <v> arXiv 1510.02111 </v>
      </c>
      <c r="B808" s="12" t="str">
        <f t="shared" si="73"/>
        <v>I</v>
      </c>
      <c r="C808" s="46">
        <f t="shared" si="74"/>
        <v>56213.106720000003</v>
      </c>
      <c r="D808" s="9" t="str">
        <f t="shared" si="75"/>
        <v>vis</v>
      </c>
      <c r="E808" s="54">
        <f>VLOOKUP(C808,Active!C$21:E$968,3,FALSE)</f>
        <v>8259.9994839667961</v>
      </c>
      <c r="F808" s="12" t="s">
        <v>324</v>
      </c>
      <c r="G808" s="9" t="str">
        <f t="shared" si="76"/>
        <v>56213.10672</v>
      </c>
      <c r="H808" s="46">
        <f t="shared" si="77"/>
        <v>8260</v>
      </c>
      <c r="I808" s="55" t="s">
        <v>2816</v>
      </c>
      <c r="J808" s="56" t="s">
        <v>2817</v>
      </c>
      <c r="K808" s="55" t="s">
        <v>2818</v>
      </c>
      <c r="L808" s="55" t="s">
        <v>1234</v>
      </c>
      <c r="M808" s="56" t="s">
        <v>995</v>
      </c>
      <c r="N808" s="56" t="s">
        <v>440</v>
      </c>
      <c r="O808" s="57" t="s">
        <v>1188</v>
      </c>
      <c r="P808" s="57" t="s">
        <v>1189</v>
      </c>
    </row>
    <row r="809" spans="1:16" ht="26.25" thickBot="1" x14ac:dyDescent="0.25">
      <c r="A809" s="46" t="str">
        <f t="shared" si="72"/>
        <v> arXiv 1510.02111 </v>
      </c>
      <c r="B809" s="12" t="str">
        <f t="shared" si="73"/>
        <v>I</v>
      </c>
      <c r="C809" s="46">
        <f t="shared" si="74"/>
        <v>56215.28484</v>
      </c>
      <c r="D809" s="9" t="str">
        <f t="shared" si="75"/>
        <v>vis</v>
      </c>
      <c r="E809" s="54">
        <f>VLOOKUP(C809,Active!C$21:E$968,3,FALSE)</f>
        <v>8260.999468173608</v>
      </c>
      <c r="F809" s="12" t="s">
        <v>324</v>
      </c>
      <c r="G809" s="9" t="str">
        <f t="shared" si="76"/>
        <v>56215.28484</v>
      </c>
      <c r="H809" s="46">
        <f t="shared" si="77"/>
        <v>8261</v>
      </c>
      <c r="I809" s="55" t="s">
        <v>2819</v>
      </c>
      <c r="J809" s="56" t="s">
        <v>2820</v>
      </c>
      <c r="K809" s="55" t="s">
        <v>2821</v>
      </c>
      <c r="L809" s="55" t="s">
        <v>1212</v>
      </c>
      <c r="M809" s="56" t="s">
        <v>995</v>
      </c>
      <c r="N809" s="56" t="s">
        <v>440</v>
      </c>
      <c r="O809" s="57" t="s">
        <v>1188</v>
      </c>
      <c r="P809" s="57" t="s">
        <v>1189</v>
      </c>
    </row>
    <row r="810" spans="1:16" ht="26.25" thickBot="1" x14ac:dyDescent="0.25">
      <c r="A810" s="46" t="str">
        <f t="shared" si="72"/>
        <v> arXiv 1510.02111 </v>
      </c>
      <c r="B810" s="12" t="str">
        <f t="shared" si="73"/>
        <v>I</v>
      </c>
      <c r="C810" s="46">
        <f t="shared" si="74"/>
        <v>56217.463000000003</v>
      </c>
      <c r="D810" s="9" t="str">
        <f t="shared" si="75"/>
        <v>vis</v>
      </c>
      <c r="E810" s="54">
        <f>VLOOKUP(C810,Active!C$21:E$968,3,FALSE)</f>
        <v>8261.9994707445931</v>
      </c>
      <c r="F810" s="12" t="s">
        <v>324</v>
      </c>
      <c r="G810" s="9" t="str">
        <f t="shared" si="76"/>
        <v>56217.46300</v>
      </c>
      <c r="H810" s="46">
        <f t="shared" si="77"/>
        <v>8262</v>
      </c>
      <c r="I810" s="55" t="s">
        <v>2822</v>
      </c>
      <c r="J810" s="56" t="s">
        <v>2823</v>
      </c>
      <c r="K810" s="55" t="s">
        <v>2824</v>
      </c>
      <c r="L810" s="55" t="s">
        <v>1208</v>
      </c>
      <c r="M810" s="56" t="s">
        <v>995</v>
      </c>
      <c r="N810" s="56" t="s">
        <v>440</v>
      </c>
      <c r="O810" s="57" t="s">
        <v>1188</v>
      </c>
      <c r="P810" s="57" t="s">
        <v>1189</v>
      </c>
    </row>
    <row r="811" spans="1:16" ht="26.25" thickBot="1" x14ac:dyDescent="0.25">
      <c r="A811" s="46" t="str">
        <f t="shared" si="72"/>
        <v> arXiv 1510.02111 </v>
      </c>
      <c r="B811" s="12" t="str">
        <f t="shared" si="73"/>
        <v>I</v>
      </c>
      <c r="C811" s="46">
        <f t="shared" si="74"/>
        <v>56219.641170000003</v>
      </c>
      <c r="D811" s="9" t="str">
        <f t="shared" si="75"/>
        <v>vis</v>
      </c>
      <c r="E811" s="54">
        <f>VLOOKUP(C811,Active!C$21:E$968,3,FALSE)</f>
        <v>8262.9994779066183</v>
      </c>
      <c r="F811" s="12" t="s">
        <v>324</v>
      </c>
      <c r="G811" s="9" t="str">
        <f t="shared" si="76"/>
        <v>56219.64117</v>
      </c>
      <c r="H811" s="46">
        <f t="shared" si="77"/>
        <v>8263</v>
      </c>
      <c r="I811" s="55" t="s">
        <v>2825</v>
      </c>
      <c r="J811" s="56" t="s">
        <v>2826</v>
      </c>
      <c r="K811" s="55" t="s">
        <v>2827</v>
      </c>
      <c r="L811" s="55" t="s">
        <v>1196</v>
      </c>
      <c r="M811" s="56" t="s">
        <v>995</v>
      </c>
      <c r="N811" s="56" t="s">
        <v>440</v>
      </c>
      <c r="O811" s="57" t="s">
        <v>1188</v>
      </c>
      <c r="P811" s="57" t="s">
        <v>1189</v>
      </c>
    </row>
    <row r="812" spans="1:16" ht="26.25" thickBot="1" x14ac:dyDescent="0.25">
      <c r="A812" s="46" t="str">
        <f t="shared" si="72"/>
        <v> arXiv 1510.02111 </v>
      </c>
      <c r="B812" s="12" t="str">
        <f t="shared" si="73"/>
        <v>I</v>
      </c>
      <c r="C812" s="46">
        <f t="shared" si="74"/>
        <v>56221.819300000003</v>
      </c>
      <c r="D812" s="9" t="str">
        <f t="shared" si="75"/>
        <v>vis</v>
      </c>
      <c r="E812" s="54">
        <f>VLOOKUP(C812,Active!C$21:E$968,3,FALSE)</f>
        <v>8263.9994667044757</v>
      </c>
      <c r="F812" s="12" t="s">
        <v>324</v>
      </c>
      <c r="G812" s="9" t="str">
        <f t="shared" si="76"/>
        <v>56221.81930</v>
      </c>
      <c r="H812" s="46">
        <f t="shared" si="77"/>
        <v>8264</v>
      </c>
      <c r="I812" s="55" t="s">
        <v>2828</v>
      </c>
      <c r="J812" s="56" t="s">
        <v>2829</v>
      </c>
      <c r="K812" s="55" t="s">
        <v>2830</v>
      </c>
      <c r="L812" s="55" t="s">
        <v>1212</v>
      </c>
      <c r="M812" s="56" t="s">
        <v>995</v>
      </c>
      <c r="N812" s="56" t="s">
        <v>440</v>
      </c>
      <c r="O812" s="57" t="s">
        <v>1188</v>
      </c>
      <c r="P812" s="57" t="s">
        <v>1189</v>
      </c>
    </row>
    <row r="813" spans="1:16" ht="26.25" thickBot="1" x14ac:dyDescent="0.25">
      <c r="A813" s="46" t="str">
        <f t="shared" si="72"/>
        <v> arXiv 1510.02111 </v>
      </c>
      <c r="B813" s="12" t="str">
        <f t="shared" si="73"/>
        <v>I</v>
      </c>
      <c r="C813" s="46">
        <f t="shared" si="74"/>
        <v>56223.997450000003</v>
      </c>
      <c r="D813" s="9" t="str">
        <f t="shared" si="75"/>
        <v>vis</v>
      </c>
      <c r="E813" s="54">
        <f>VLOOKUP(C813,Active!C$21:E$968,3,FALSE)</f>
        <v>8264.9994646844152</v>
      </c>
      <c r="F813" s="12" t="s">
        <v>324</v>
      </c>
      <c r="G813" s="9" t="str">
        <f t="shared" si="76"/>
        <v>56223.99745</v>
      </c>
      <c r="H813" s="46">
        <f t="shared" si="77"/>
        <v>8265</v>
      </c>
      <c r="I813" s="55" t="s">
        <v>2831</v>
      </c>
      <c r="J813" s="56" t="s">
        <v>2832</v>
      </c>
      <c r="K813" s="55" t="s">
        <v>2833</v>
      </c>
      <c r="L813" s="55" t="s">
        <v>1204</v>
      </c>
      <c r="M813" s="56" t="s">
        <v>995</v>
      </c>
      <c r="N813" s="56" t="s">
        <v>440</v>
      </c>
      <c r="O813" s="57" t="s">
        <v>1188</v>
      </c>
      <c r="P813" s="57" t="s">
        <v>1189</v>
      </c>
    </row>
    <row r="814" spans="1:16" ht="26.25" thickBot="1" x14ac:dyDescent="0.25">
      <c r="A814" s="46" t="str">
        <f t="shared" si="72"/>
        <v> arXiv 1510.02111 </v>
      </c>
      <c r="B814" s="12" t="str">
        <f t="shared" si="73"/>
        <v>I</v>
      </c>
      <c r="C814" s="46">
        <f t="shared" si="74"/>
        <v>56226.175580000003</v>
      </c>
      <c r="D814" s="9" t="str">
        <f t="shared" si="75"/>
        <v>vis</v>
      </c>
      <c r="E814" s="54">
        <f>VLOOKUP(C814,Active!C$21:E$968,3,FALSE)</f>
        <v>8265.9994534822708</v>
      </c>
      <c r="F814" s="12" t="s">
        <v>324</v>
      </c>
      <c r="G814" s="9" t="str">
        <f t="shared" si="76"/>
        <v>56226.17558</v>
      </c>
      <c r="H814" s="46">
        <f t="shared" si="77"/>
        <v>8266</v>
      </c>
      <c r="I814" s="55" t="s">
        <v>2834</v>
      </c>
      <c r="J814" s="56" t="s">
        <v>2835</v>
      </c>
      <c r="K814" s="55" t="s">
        <v>2836</v>
      </c>
      <c r="L814" s="55" t="s">
        <v>1284</v>
      </c>
      <c r="M814" s="56" t="s">
        <v>995</v>
      </c>
      <c r="N814" s="56" t="s">
        <v>440</v>
      </c>
      <c r="O814" s="57" t="s">
        <v>1188</v>
      </c>
      <c r="P814" s="57" t="s">
        <v>1189</v>
      </c>
    </row>
    <row r="815" spans="1:16" ht="26.25" thickBot="1" x14ac:dyDescent="0.25">
      <c r="A815" s="46" t="str">
        <f t="shared" si="72"/>
        <v> arXiv 1510.02111 </v>
      </c>
      <c r="B815" s="12" t="str">
        <f t="shared" si="73"/>
        <v>I</v>
      </c>
      <c r="C815" s="46">
        <f t="shared" si="74"/>
        <v>56228.353719999999</v>
      </c>
      <c r="D815" s="9" t="str">
        <f t="shared" si="75"/>
        <v>vis</v>
      </c>
      <c r="E815" s="54">
        <f>VLOOKUP(C815,Active!C$21:E$968,3,FALSE)</f>
        <v>8266.9994468711684</v>
      </c>
      <c r="F815" s="12" t="s">
        <v>324</v>
      </c>
      <c r="G815" s="9" t="str">
        <f t="shared" si="76"/>
        <v>56228.35372</v>
      </c>
      <c r="H815" s="46">
        <f t="shared" si="77"/>
        <v>8267</v>
      </c>
      <c r="I815" s="55" t="s">
        <v>2837</v>
      </c>
      <c r="J815" s="56" t="s">
        <v>2838</v>
      </c>
      <c r="K815" s="55" t="s">
        <v>2839</v>
      </c>
      <c r="L815" s="55" t="s">
        <v>1322</v>
      </c>
      <c r="M815" s="56" t="s">
        <v>995</v>
      </c>
      <c r="N815" s="56" t="s">
        <v>440</v>
      </c>
      <c r="O815" s="57" t="s">
        <v>1188</v>
      </c>
      <c r="P815" s="57" t="s">
        <v>1189</v>
      </c>
    </row>
    <row r="816" spans="1:16" ht="26.25" thickBot="1" x14ac:dyDescent="0.25">
      <c r="A816" s="46" t="str">
        <f t="shared" si="72"/>
        <v> arXiv 1510.02111 </v>
      </c>
      <c r="B816" s="12" t="str">
        <f t="shared" si="73"/>
        <v>I</v>
      </c>
      <c r="C816" s="46">
        <f t="shared" si="74"/>
        <v>56230.531889999998</v>
      </c>
      <c r="D816" s="9" t="str">
        <f t="shared" si="75"/>
        <v>vis</v>
      </c>
      <c r="E816" s="54">
        <f>VLOOKUP(C816,Active!C$21:E$968,3,FALSE)</f>
        <v>8267.9994540331954</v>
      </c>
      <c r="F816" s="12" t="s">
        <v>324</v>
      </c>
      <c r="G816" s="9" t="str">
        <f t="shared" si="76"/>
        <v>56230.53189</v>
      </c>
      <c r="H816" s="46">
        <f t="shared" si="77"/>
        <v>8268</v>
      </c>
      <c r="I816" s="55" t="s">
        <v>2840</v>
      </c>
      <c r="J816" s="56" t="s">
        <v>2841</v>
      </c>
      <c r="K816" s="55" t="s">
        <v>2842</v>
      </c>
      <c r="L816" s="55" t="s">
        <v>1284</v>
      </c>
      <c r="M816" s="56" t="s">
        <v>995</v>
      </c>
      <c r="N816" s="56" t="s">
        <v>440</v>
      </c>
      <c r="O816" s="57" t="s">
        <v>1188</v>
      </c>
      <c r="P816" s="57" t="s">
        <v>1189</v>
      </c>
    </row>
    <row r="817" spans="1:16" ht="26.25" thickBot="1" x14ac:dyDescent="0.25">
      <c r="A817" s="46" t="str">
        <f t="shared" si="72"/>
        <v> arXiv 1510.02111 </v>
      </c>
      <c r="B817" s="12" t="str">
        <f t="shared" si="73"/>
        <v>I</v>
      </c>
      <c r="C817" s="46">
        <f t="shared" si="74"/>
        <v>56232.710039999998</v>
      </c>
      <c r="D817" s="9" t="str">
        <f t="shared" si="75"/>
        <v>vis</v>
      </c>
      <c r="E817" s="54">
        <f>VLOOKUP(C817,Active!C$21:E$968,3,FALSE)</f>
        <v>8268.9994520131349</v>
      </c>
      <c r="F817" s="12" t="s">
        <v>324</v>
      </c>
      <c r="G817" s="9" t="str">
        <f t="shared" si="76"/>
        <v>56232.71004</v>
      </c>
      <c r="H817" s="46">
        <f t="shared" si="77"/>
        <v>8269</v>
      </c>
      <c r="I817" s="55" t="s">
        <v>2843</v>
      </c>
      <c r="J817" s="56" t="s">
        <v>2844</v>
      </c>
      <c r="K817" s="55" t="s">
        <v>2845</v>
      </c>
      <c r="L817" s="55" t="s">
        <v>1284</v>
      </c>
      <c r="M817" s="56" t="s">
        <v>995</v>
      </c>
      <c r="N817" s="56" t="s">
        <v>440</v>
      </c>
      <c r="O817" s="57" t="s">
        <v>1188</v>
      </c>
      <c r="P817" s="57" t="s">
        <v>1189</v>
      </c>
    </row>
    <row r="818" spans="1:16" ht="26.25" thickBot="1" x14ac:dyDescent="0.25">
      <c r="A818" s="46" t="str">
        <f t="shared" si="72"/>
        <v> arXiv 1510.02111 </v>
      </c>
      <c r="B818" s="12" t="str">
        <f t="shared" si="73"/>
        <v>I</v>
      </c>
      <c r="C818" s="46">
        <f t="shared" si="74"/>
        <v>56234.888209999997</v>
      </c>
      <c r="D818" s="9" t="str">
        <f t="shared" si="75"/>
        <v>vis</v>
      </c>
      <c r="E818" s="54">
        <f>VLOOKUP(C818,Active!C$21:E$968,3,FALSE)</f>
        <v>8269.999459175162</v>
      </c>
      <c r="F818" s="12" t="s">
        <v>324</v>
      </c>
      <c r="G818" s="9" t="str">
        <f t="shared" si="76"/>
        <v>56234.88821</v>
      </c>
      <c r="H818" s="46">
        <f t="shared" si="77"/>
        <v>8270</v>
      </c>
      <c r="I818" s="55" t="s">
        <v>2846</v>
      </c>
      <c r="J818" s="56" t="s">
        <v>2847</v>
      </c>
      <c r="K818" s="55" t="s">
        <v>2848</v>
      </c>
      <c r="L818" s="55" t="s">
        <v>1200</v>
      </c>
      <c r="M818" s="56" t="s">
        <v>995</v>
      </c>
      <c r="N818" s="56" t="s">
        <v>440</v>
      </c>
      <c r="O818" s="57" t="s">
        <v>1188</v>
      </c>
      <c r="P818" s="57" t="s">
        <v>1189</v>
      </c>
    </row>
    <row r="819" spans="1:16" ht="26.25" thickBot="1" x14ac:dyDescent="0.25">
      <c r="A819" s="46" t="str">
        <f t="shared" si="72"/>
        <v> arXiv 1510.02111 </v>
      </c>
      <c r="B819" s="12" t="str">
        <f t="shared" si="73"/>
        <v>I</v>
      </c>
      <c r="C819" s="46">
        <f t="shared" si="74"/>
        <v>56237.066359999997</v>
      </c>
      <c r="D819" s="9" t="str">
        <f t="shared" si="75"/>
        <v>vis</v>
      </c>
      <c r="E819" s="54">
        <f>VLOOKUP(C819,Active!C$21:E$968,3,FALSE)</f>
        <v>8270.9994571551033</v>
      </c>
      <c r="F819" s="12" t="s">
        <v>324</v>
      </c>
      <c r="G819" s="9" t="str">
        <f t="shared" si="76"/>
        <v>56237.06636</v>
      </c>
      <c r="H819" s="46">
        <f t="shared" si="77"/>
        <v>8271</v>
      </c>
      <c r="I819" s="55" t="s">
        <v>2849</v>
      </c>
      <c r="J819" s="56" t="s">
        <v>2850</v>
      </c>
      <c r="K819" s="55" t="s">
        <v>2851</v>
      </c>
      <c r="L819" s="55" t="s">
        <v>1200</v>
      </c>
      <c r="M819" s="56" t="s">
        <v>995</v>
      </c>
      <c r="N819" s="56" t="s">
        <v>440</v>
      </c>
      <c r="O819" s="57" t="s">
        <v>1188</v>
      </c>
      <c r="P819" s="57" t="s">
        <v>1189</v>
      </c>
    </row>
    <row r="820" spans="1:16" ht="26.25" thickBot="1" x14ac:dyDescent="0.25">
      <c r="A820" s="46" t="str">
        <f t="shared" si="72"/>
        <v> arXiv 1510.02111 </v>
      </c>
      <c r="B820" s="12" t="str">
        <f t="shared" si="73"/>
        <v>I</v>
      </c>
      <c r="C820" s="46">
        <f t="shared" si="74"/>
        <v>56239.244599999998</v>
      </c>
      <c r="D820" s="9" t="str">
        <f t="shared" si="75"/>
        <v>vis</v>
      </c>
      <c r="E820" s="54">
        <f>VLOOKUP(C820,Active!C$21:E$968,3,FALSE)</f>
        <v>8271.9994964544294</v>
      </c>
      <c r="F820" s="12" t="s">
        <v>324</v>
      </c>
      <c r="G820" s="9" t="str">
        <f t="shared" si="76"/>
        <v>56239.24460</v>
      </c>
      <c r="H820" s="46">
        <f t="shared" si="77"/>
        <v>8272</v>
      </c>
      <c r="I820" s="55" t="s">
        <v>2852</v>
      </c>
      <c r="J820" s="56" t="s">
        <v>2853</v>
      </c>
      <c r="K820" s="55" t="s">
        <v>2854</v>
      </c>
      <c r="L820" s="55" t="s">
        <v>1245</v>
      </c>
      <c r="M820" s="56" t="s">
        <v>995</v>
      </c>
      <c r="N820" s="56" t="s">
        <v>440</v>
      </c>
      <c r="O820" s="57" t="s">
        <v>1188</v>
      </c>
      <c r="P820" s="57" t="s">
        <v>1189</v>
      </c>
    </row>
    <row r="821" spans="1:16" ht="26.25" thickBot="1" x14ac:dyDescent="0.25">
      <c r="A821" s="46" t="str">
        <f t="shared" si="72"/>
        <v> arXiv 1510.02111 </v>
      </c>
      <c r="B821" s="12" t="str">
        <f t="shared" si="73"/>
        <v>I</v>
      </c>
      <c r="C821" s="46">
        <f t="shared" si="74"/>
        <v>56241.422680000003</v>
      </c>
      <c r="D821" s="9" t="str">
        <f t="shared" si="75"/>
        <v>vis</v>
      </c>
      <c r="E821" s="54">
        <f>VLOOKUP(C821,Active!C$21:E$968,3,FALSE)</f>
        <v>8272.9994622970735</v>
      </c>
      <c r="F821" s="12" t="s">
        <v>324</v>
      </c>
      <c r="G821" s="9" t="str">
        <f t="shared" si="76"/>
        <v>56241.42268</v>
      </c>
      <c r="H821" s="46">
        <f t="shared" si="77"/>
        <v>8273</v>
      </c>
      <c r="I821" s="55" t="s">
        <v>2855</v>
      </c>
      <c r="J821" s="56" t="s">
        <v>2856</v>
      </c>
      <c r="K821" s="55" t="s">
        <v>2857</v>
      </c>
      <c r="L821" s="55" t="s">
        <v>1204</v>
      </c>
      <c r="M821" s="56" t="s">
        <v>995</v>
      </c>
      <c r="N821" s="56" t="s">
        <v>440</v>
      </c>
      <c r="O821" s="57" t="s">
        <v>1188</v>
      </c>
      <c r="P821" s="57" t="s">
        <v>1189</v>
      </c>
    </row>
    <row r="822" spans="1:16" ht="26.25" thickBot="1" x14ac:dyDescent="0.25">
      <c r="A822" s="46" t="str">
        <f t="shared" si="72"/>
        <v> arXiv 1510.02111 </v>
      </c>
      <c r="B822" s="12" t="str">
        <f t="shared" si="73"/>
        <v>I</v>
      </c>
      <c r="C822" s="46">
        <f t="shared" si="74"/>
        <v>56243.600890000002</v>
      </c>
      <c r="D822" s="9" t="str">
        <f t="shared" si="75"/>
        <v>vis</v>
      </c>
      <c r="E822" s="54">
        <f>VLOOKUP(C822,Active!C$21:E$968,3,FALSE)</f>
        <v>8273.9994878232701</v>
      </c>
      <c r="F822" s="12" t="s">
        <v>324</v>
      </c>
      <c r="G822" s="9" t="str">
        <f t="shared" si="76"/>
        <v>56243.60089</v>
      </c>
      <c r="H822" s="46">
        <f t="shared" si="77"/>
        <v>8274</v>
      </c>
      <c r="I822" s="55" t="s">
        <v>2858</v>
      </c>
      <c r="J822" s="56" t="s">
        <v>2859</v>
      </c>
      <c r="K822" s="55" t="s">
        <v>2860</v>
      </c>
      <c r="L822" s="55" t="s">
        <v>1234</v>
      </c>
      <c r="M822" s="56" t="s">
        <v>995</v>
      </c>
      <c r="N822" s="56" t="s">
        <v>440</v>
      </c>
      <c r="O822" s="57" t="s">
        <v>1188</v>
      </c>
      <c r="P822" s="57" t="s">
        <v>1189</v>
      </c>
    </row>
    <row r="823" spans="1:16" ht="26.25" thickBot="1" x14ac:dyDescent="0.25">
      <c r="A823" s="46" t="str">
        <f t="shared" si="72"/>
        <v> arXiv 1510.02111 </v>
      </c>
      <c r="B823" s="12" t="str">
        <f t="shared" si="73"/>
        <v>I</v>
      </c>
      <c r="C823" s="46">
        <f t="shared" si="74"/>
        <v>56245.779029999998</v>
      </c>
      <c r="D823" s="9" t="str">
        <f t="shared" si="75"/>
        <v>vis</v>
      </c>
      <c r="E823" s="54">
        <f>VLOOKUP(C823,Active!C$21:E$968,3,FALSE)</f>
        <v>8274.9994812121677</v>
      </c>
      <c r="F823" s="12" t="s">
        <v>324</v>
      </c>
      <c r="G823" s="9" t="str">
        <f t="shared" si="76"/>
        <v>56245.77903</v>
      </c>
      <c r="H823" s="46">
        <f t="shared" si="77"/>
        <v>8275</v>
      </c>
      <c r="I823" s="55" t="s">
        <v>2861</v>
      </c>
      <c r="J823" s="56" t="s">
        <v>2862</v>
      </c>
      <c r="K823" s="55" t="s">
        <v>2863</v>
      </c>
      <c r="L823" s="55" t="s">
        <v>1187</v>
      </c>
      <c r="M823" s="56" t="s">
        <v>995</v>
      </c>
      <c r="N823" s="56" t="s">
        <v>440</v>
      </c>
      <c r="O823" s="57" t="s">
        <v>1188</v>
      </c>
      <c r="P823" s="57" t="s">
        <v>1189</v>
      </c>
    </row>
    <row r="824" spans="1:16" ht="26.25" thickBot="1" x14ac:dyDescent="0.25">
      <c r="A824" s="46" t="str">
        <f t="shared" si="72"/>
        <v> arXiv 1510.02111 </v>
      </c>
      <c r="B824" s="12" t="str">
        <f t="shared" si="73"/>
        <v>I</v>
      </c>
      <c r="C824" s="46">
        <f t="shared" si="74"/>
        <v>56252.313439999998</v>
      </c>
      <c r="D824" s="9" t="str">
        <f t="shared" si="75"/>
        <v>vis</v>
      </c>
      <c r="E824" s="54">
        <f>VLOOKUP(C824,Active!C$21:E$968,3,FALSE)</f>
        <v>8277.9994567878202</v>
      </c>
      <c r="F824" s="12" t="s">
        <v>324</v>
      </c>
      <c r="G824" s="9" t="str">
        <f t="shared" si="76"/>
        <v>56252.31344</v>
      </c>
      <c r="H824" s="46">
        <f t="shared" si="77"/>
        <v>8278</v>
      </c>
      <c r="I824" s="55" t="s">
        <v>2864</v>
      </c>
      <c r="J824" s="56" t="s">
        <v>2865</v>
      </c>
      <c r="K824" s="55" t="s">
        <v>2866</v>
      </c>
      <c r="L824" s="55" t="s">
        <v>1200</v>
      </c>
      <c r="M824" s="56" t="s">
        <v>995</v>
      </c>
      <c r="N824" s="56" t="s">
        <v>440</v>
      </c>
      <c r="O824" s="57" t="s">
        <v>1188</v>
      </c>
      <c r="P824" s="57" t="s">
        <v>1189</v>
      </c>
    </row>
    <row r="825" spans="1:16" ht="26.25" thickBot="1" x14ac:dyDescent="0.25">
      <c r="A825" s="46" t="str">
        <f t="shared" si="72"/>
        <v> arXiv 1510.02111 </v>
      </c>
      <c r="B825" s="12" t="str">
        <f t="shared" si="73"/>
        <v>I</v>
      </c>
      <c r="C825" s="46">
        <f t="shared" si="74"/>
        <v>56254.491600000001</v>
      </c>
      <c r="D825" s="9" t="str">
        <f t="shared" si="75"/>
        <v>vis</v>
      </c>
      <c r="E825" s="54">
        <f>VLOOKUP(C825,Active!C$21:E$968,3,FALSE)</f>
        <v>8278.9994593588053</v>
      </c>
      <c r="F825" s="12" t="s">
        <v>324</v>
      </c>
      <c r="G825" s="9" t="str">
        <f t="shared" si="76"/>
        <v>56254.49160</v>
      </c>
      <c r="H825" s="46">
        <f t="shared" si="77"/>
        <v>8279</v>
      </c>
      <c r="I825" s="55" t="s">
        <v>2867</v>
      </c>
      <c r="J825" s="56" t="s">
        <v>2868</v>
      </c>
      <c r="K825" s="55" t="s">
        <v>2869</v>
      </c>
      <c r="L825" s="55" t="s">
        <v>1200</v>
      </c>
      <c r="M825" s="56" t="s">
        <v>995</v>
      </c>
      <c r="N825" s="56" t="s">
        <v>440</v>
      </c>
      <c r="O825" s="57" t="s">
        <v>1188</v>
      </c>
      <c r="P825" s="57" t="s">
        <v>1189</v>
      </c>
    </row>
    <row r="826" spans="1:16" ht="26.25" thickBot="1" x14ac:dyDescent="0.25">
      <c r="A826" s="46" t="str">
        <f t="shared" si="72"/>
        <v> arXiv 1510.02111 </v>
      </c>
      <c r="B826" s="12" t="str">
        <f t="shared" si="73"/>
        <v>I</v>
      </c>
      <c r="C826" s="46">
        <f t="shared" si="74"/>
        <v>56256.669759999997</v>
      </c>
      <c r="D826" s="9" t="str">
        <f t="shared" si="75"/>
        <v>vis</v>
      </c>
      <c r="E826" s="54">
        <f>VLOOKUP(C826,Active!C$21:E$968,3,FALSE)</f>
        <v>8279.9994619297886</v>
      </c>
      <c r="F826" s="12" t="s">
        <v>324</v>
      </c>
      <c r="G826" s="9" t="str">
        <f t="shared" si="76"/>
        <v>56256.66976</v>
      </c>
      <c r="H826" s="46">
        <f t="shared" si="77"/>
        <v>8280</v>
      </c>
      <c r="I826" s="55" t="s">
        <v>2870</v>
      </c>
      <c r="J826" s="56" t="s">
        <v>2871</v>
      </c>
      <c r="K826" s="55" t="s">
        <v>2872</v>
      </c>
      <c r="L826" s="55" t="s">
        <v>1204</v>
      </c>
      <c r="M826" s="56" t="s">
        <v>995</v>
      </c>
      <c r="N826" s="56" t="s">
        <v>440</v>
      </c>
      <c r="O826" s="57" t="s">
        <v>1188</v>
      </c>
      <c r="P826" s="57" t="s">
        <v>1189</v>
      </c>
    </row>
    <row r="827" spans="1:16" ht="26.25" thickBot="1" x14ac:dyDescent="0.25">
      <c r="A827" s="46" t="str">
        <f t="shared" si="72"/>
        <v> arXiv 1510.02111 </v>
      </c>
      <c r="B827" s="12" t="str">
        <f t="shared" si="73"/>
        <v>I</v>
      </c>
      <c r="C827" s="46">
        <f t="shared" si="74"/>
        <v>56258.847930000004</v>
      </c>
      <c r="D827" s="9" t="str">
        <f t="shared" si="75"/>
        <v>vis</v>
      </c>
      <c r="E827" s="54">
        <f>VLOOKUP(C827,Active!C$21:E$968,3,FALSE)</f>
        <v>8280.9994690918174</v>
      </c>
      <c r="F827" s="12" t="s">
        <v>324</v>
      </c>
      <c r="G827" s="9" t="str">
        <f t="shared" si="76"/>
        <v>56258.84793</v>
      </c>
      <c r="H827" s="46">
        <f t="shared" si="77"/>
        <v>8281</v>
      </c>
      <c r="I827" s="55" t="s">
        <v>2873</v>
      </c>
      <c r="J827" s="56" t="s">
        <v>2874</v>
      </c>
      <c r="K827" s="55" t="s">
        <v>2875</v>
      </c>
      <c r="L827" s="55" t="s">
        <v>1212</v>
      </c>
      <c r="M827" s="56" t="s">
        <v>995</v>
      </c>
      <c r="N827" s="56" t="s">
        <v>440</v>
      </c>
      <c r="O827" s="57" t="s">
        <v>1188</v>
      </c>
      <c r="P827" s="57" t="s">
        <v>1189</v>
      </c>
    </row>
    <row r="828" spans="1:16" ht="26.25" thickBot="1" x14ac:dyDescent="0.25">
      <c r="A828" s="46" t="str">
        <f t="shared" si="72"/>
        <v> arXiv 1510.02111 </v>
      </c>
      <c r="B828" s="12" t="str">
        <f t="shared" si="73"/>
        <v>I</v>
      </c>
      <c r="C828" s="46">
        <f t="shared" si="74"/>
        <v>56261.026180000001</v>
      </c>
      <c r="D828" s="9" t="str">
        <f t="shared" si="75"/>
        <v>vis</v>
      </c>
      <c r="E828" s="54">
        <f>VLOOKUP(C828,Active!C$21:E$968,3,FALSE)</f>
        <v>8281.9995129821855</v>
      </c>
      <c r="F828" s="12" t="s">
        <v>324</v>
      </c>
      <c r="G828" s="9" t="str">
        <f t="shared" si="76"/>
        <v>56261.02618</v>
      </c>
      <c r="H828" s="46">
        <f t="shared" si="77"/>
        <v>8282</v>
      </c>
      <c r="I828" s="55" t="s">
        <v>2876</v>
      </c>
      <c r="J828" s="56" t="s">
        <v>2877</v>
      </c>
      <c r="K828" s="55" t="s">
        <v>2878</v>
      </c>
      <c r="L828" s="55" t="s">
        <v>1357</v>
      </c>
      <c r="M828" s="56" t="s">
        <v>995</v>
      </c>
      <c r="N828" s="56" t="s">
        <v>440</v>
      </c>
      <c r="O828" s="57" t="s">
        <v>1188</v>
      </c>
      <c r="P828" s="57" t="s">
        <v>1189</v>
      </c>
    </row>
    <row r="829" spans="1:16" ht="26.25" thickBot="1" x14ac:dyDescent="0.25">
      <c r="A829" s="46" t="str">
        <f t="shared" si="72"/>
        <v> arXiv 1510.02111 </v>
      </c>
      <c r="B829" s="12" t="str">
        <f t="shared" si="73"/>
        <v>I</v>
      </c>
      <c r="C829" s="46">
        <f t="shared" si="74"/>
        <v>56263.204299999998</v>
      </c>
      <c r="D829" s="9" t="str">
        <f t="shared" si="75"/>
        <v>vis</v>
      </c>
      <c r="E829" s="54">
        <f>VLOOKUP(C829,Active!C$21:E$968,3,FALSE)</f>
        <v>8282.9994971889955</v>
      </c>
      <c r="F829" s="12" t="s">
        <v>324</v>
      </c>
      <c r="G829" s="9" t="str">
        <f t="shared" si="76"/>
        <v>56263.20430</v>
      </c>
      <c r="H829" s="46">
        <f t="shared" si="77"/>
        <v>8283</v>
      </c>
      <c r="I829" s="55" t="s">
        <v>2879</v>
      </c>
      <c r="J829" s="56" t="s">
        <v>2880</v>
      </c>
      <c r="K829" s="55" t="s">
        <v>2881</v>
      </c>
      <c r="L829" s="55" t="s">
        <v>1245</v>
      </c>
      <c r="M829" s="56" t="s">
        <v>995</v>
      </c>
      <c r="N829" s="56" t="s">
        <v>440</v>
      </c>
      <c r="O829" s="57" t="s">
        <v>1188</v>
      </c>
      <c r="P829" s="57" t="s">
        <v>1189</v>
      </c>
    </row>
    <row r="830" spans="1:16" ht="26.25" thickBot="1" x14ac:dyDescent="0.25">
      <c r="A830" s="46" t="str">
        <f t="shared" si="72"/>
        <v> arXiv 1510.02111 </v>
      </c>
      <c r="B830" s="12" t="str">
        <f t="shared" si="73"/>
        <v>I</v>
      </c>
      <c r="C830" s="46">
        <f t="shared" si="74"/>
        <v>56265.382449999997</v>
      </c>
      <c r="D830" s="9" t="str">
        <f t="shared" si="75"/>
        <v>vis</v>
      </c>
      <c r="E830" s="54">
        <f>VLOOKUP(C830,Active!C$21:E$968,3,FALSE)</f>
        <v>8283.9994951689368</v>
      </c>
      <c r="F830" s="12" t="s">
        <v>324</v>
      </c>
      <c r="G830" s="9" t="str">
        <f t="shared" si="76"/>
        <v>56265.38245</v>
      </c>
      <c r="H830" s="46">
        <f t="shared" si="77"/>
        <v>8284</v>
      </c>
      <c r="I830" s="55" t="s">
        <v>2882</v>
      </c>
      <c r="J830" s="56" t="s">
        <v>2883</v>
      </c>
      <c r="K830" s="55" t="s">
        <v>2884</v>
      </c>
      <c r="L830" s="55" t="s">
        <v>1245</v>
      </c>
      <c r="M830" s="56" t="s">
        <v>995</v>
      </c>
      <c r="N830" s="56" t="s">
        <v>440</v>
      </c>
      <c r="O830" s="57" t="s">
        <v>1188</v>
      </c>
      <c r="P830" s="57" t="s">
        <v>1189</v>
      </c>
    </row>
    <row r="831" spans="1:16" ht="26.25" thickBot="1" x14ac:dyDescent="0.25">
      <c r="A831" s="46" t="str">
        <f t="shared" si="72"/>
        <v> arXiv 1510.02111 </v>
      </c>
      <c r="B831" s="12" t="str">
        <f t="shared" si="73"/>
        <v>I</v>
      </c>
      <c r="C831" s="46">
        <f t="shared" si="74"/>
        <v>56267.560550000002</v>
      </c>
      <c r="D831" s="9" t="str">
        <f t="shared" si="75"/>
        <v>vis</v>
      </c>
      <c r="E831" s="54">
        <f>VLOOKUP(C831,Active!C$21:E$968,3,FALSE)</f>
        <v>8284.9994701936666</v>
      </c>
      <c r="F831" s="12" t="s">
        <v>324</v>
      </c>
      <c r="G831" s="9" t="str">
        <f t="shared" si="76"/>
        <v>56267.56055</v>
      </c>
      <c r="H831" s="46">
        <f t="shared" si="77"/>
        <v>8285</v>
      </c>
      <c r="I831" s="55" t="s">
        <v>2885</v>
      </c>
      <c r="J831" s="56" t="s">
        <v>2886</v>
      </c>
      <c r="K831" s="55" t="s">
        <v>2887</v>
      </c>
      <c r="L831" s="55" t="s">
        <v>1208</v>
      </c>
      <c r="M831" s="56" t="s">
        <v>995</v>
      </c>
      <c r="N831" s="56" t="s">
        <v>440</v>
      </c>
      <c r="O831" s="57" t="s">
        <v>1188</v>
      </c>
      <c r="P831" s="57" t="s">
        <v>1189</v>
      </c>
    </row>
    <row r="832" spans="1:16" ht="26.25" thickBot="1" x14ac:dyDescent="0.25">
      <c r="A832" s="46" t="str">
        <f t="shared" si="72"/>
        <v> arXiv 1510.02111 </v>
      </c>
      <c r="B832" s="12" t="str">
        <f t="shared" si="73"/>
        <v>I</v>
      </c>
      <c r="C832" s="46">
        <f t="shared" si="74"/>
        <v>56269.738720000001</v>
      </c>
      <c r="D832" s="9" t="str">
        <f t="shared" si="75"/>
        <v>vis</v>
      </c>
      <c r="E832" s="54">
        <f>VLOOKUP(C832,Active!C$21:E$968,3,FALSE)</f>
        <v>8285.9994773556937</v>
      </c>
      <c r="F832" s="12" t="s">
        <v>324</v>
      </c>
      <c r="G832" s="9" t="str">
        <f t="shared" si="76"/>
        <v>56269.73872</v>
      </c>
      <c r="H832" s="46">
        <f t="shared" si="77"/>
        <v>8286</v>
      </c>
      <c r="I832" s="55" t="s">
        <v>2888</v>
      </c>
      <c r="J832" s="56" t="s">
        <v>2889</v>
      </c>
      <c r="K832" s="55" t="s">
        <v>2890</v>
      </c>
      <c r="L832" s="55" t="s">
        <v>1196</v>
      </c>
      <c r="M832" s="56" t="s">
        <v>995</v>
      </c>
      <c r="N832" s="56" t="s">
        <v>440</v>
      </c>
      <c r="O832" s="57" t="s">
        <v>1188</v>
      </c>
      <c r="P832" s="57" t="s">
        <v>1189</v>
      </c>
    </row>
    <row r="833" spans="1:16" ht="26.25" thickBot="1" x14ac:dyDescent="0.25">
      <c r="A833" s="46" t="str">
        <f t="shared" si="72"/>
        <v> arXiv 1510.02111 </v>
      </c>
      <c r="B833" s="12" t="str">
        <f t="shared" si="73"/>
        <v>I</v>
      </c>
      <c r="C833" s="46">
        <f t="shared" si="74"/>
        <v>56271.916870000001</v>
      </c>
      <c r="D833" s="9" t="str">
        <f t="shared" si="75"/>
        <v>vis</v>
      </c>
      <c r="E833" s="54">
        <f>VLOOKUP(C833,Active!C$21:E$968,3,FALSE)</f>
        <v>8286.999475335635</v>
      </c>
      <c r="F833" s="12" t="s">
        <v>324</v>
      </c>
      <c r="G833" s="9" t="str">
        <f t="shared" si="76"/>
        <v>56271.91687</v>
      </c>
      <c r="H833" s="46">
        <f t="shared" si="77"/>
        <v>8287</v>
      </c>
      <c r="I833" s="55" t="s">
        <v>2891</v>
      </c>
      <c r="J833" s="56" t="s">
        <v>0</v>
      </c>
      <c r="K833" s="55" t="s">
        <v>1</v>
      </c>
      <c r="L833" s="55" t="s">
        <v>1196</v>
      </c>
      <c r="M833" s="56" t="s">
        <v>995</v>
      </c>
      <c r="N833" s="56" t="s">
        <v>440</v>
      </c>
      <c r="O833" s="57" t="s">
        <v>1188</v>
      </c>
      <c r="P833" s="57" t="s">
        <v>1189</v>
      </c>
    </row>
    <row r="834" spans="1:16" ht="26.25" thickBot="1" x14ac:dyDescent="0.25">
      <c r="A834" s="46" t="str">
        <f t="shared" si="72"/>
        <v> arXiv 1510.02111 </v>
      </c>
      <c r="B834" s="12" t="str">
        <f t="shared" si="73"/>
        <v>I</v>
      </c>
      <c r="C834" s="46">
        <f t="shared" si="74"/>
        <v>56274.094960000002</v>
      </c>
      <c r="D834" s="9" t="str">
        <f t="shared" si="75"/>
        <v>vis</v>
      </c>
      <c r="E834" s="54">
        <f>VLOOKUP(C834,Active!C$21:E$968,3,FALSE)</f>
        <v>8287.9994457693192</v>
      </c>
      <c r="F834" s="12" t="s">
        <v>324</v>
      </c>
      <c r="G834" s="9" t="str">
        <f t="shared" si="76"/>
        <v>56274.09496</v>
      </c>
      <c r="H834" s="46">
        <f t="shared" si="77"/>
        <v>8288</v>
      </c>
      <c r="I834" s="55" t="s">
        <v>2</v>
      </c>
      <c r="J834" s="56" t="s">
        <v>3</v>
      </c>
      <c r="K834" s="55" t="s">
        <v>4</v>
      </c>
      <c r="L834" s="55" t="s">
        <v>1298</v>
      </c>
      <c r="M834" s="56" t="s">
        <v>995</v>
      </c>
      <c r="N834" s="56" t="s">
        <v>440</v>
      </c>
      <c r="O834" s="57" t="s">
        <v>1188</v>
      </c>
      <c r="P834" s="57" t="s">
        <v>1189</v>
      </c>
    </row>
    <row r="835" spans="1:16" ht="26.25" thickBot="1" x14ac:dyDescent="0.25">
      <c r="A835" s="46" t="str">
        <f t="shared" si="72"/>
        <v> arXiv 1510.02111 </v>
      </c>
      <c r="B835" s="12" t="str">
        <f t="shared" si="73"/>
        <v>I</v>
      </c>
      <c r="C835" s="46">
        <f t="shared" si="74"/>
        <v>56276.27306</v>
      </c>
      <c r="D835" s="9" t="str">
        <f t="shared" si="75"/>
        <v>vis</v>
      </c>
      <c r="E835" s="54">
        <f>VLOOKUP(C835,Active!C$21:E$968,3,FALSE)</f>
        <v>8288.9994207940454</v>
      </c>
      <c r="F835" s="12" t="s">
        <v>324</v>
      </c>
      <c r="G835" s="9" t="str">
        <f t="shared" si="76"/>
        <v>56276.27306</v>
      </c>
      <c r="H835" s="46">
        <f t="shared" si="77"/>
        <v>8289</v>
      </c>
      <c r="I835" s="55" t="s">
        <v>5</v>
      </c>
      <c r="J835" s="56" t="s">
        <v>6</v>
      </c>
      <c r="K835" s="55" t="s">
        <v>7</v>
      </c>
      <c r="L835" s="55" t="s">
        <v>1621</v>
      </c>
      <c r="M835" s="56" t="s">
        <v>995</v>
      </c>
      <c r="N835" s="56" t="s">
        <v>440</v>
      </c>
      <c r="O835" s="57" t="s">
        <v>1188</v>
      </c>
      <c r="P835" s="57" t="s">
        <v>1189</v>
      </c>
    </row>
    <row r="836" spans="1:16" ht="26.25" thickBot="1" x14ac:dyDescent="0.25">
      <c r="A836" s="46" t="str">
        <f t="shared" si="72"/>
        <v> arXiv 1510.02111 </v>
      </c>
      <c r="B836" s="12" t="str">
        <f t="shared" si="73"/>
        <v>I</v>
      </c>
      <c r="C836" s="46">
        <f t="shared" si="74"/>
        <v>56278.451240000002</v>
      </c>
      <c r="D836" s="9" t="str">
        <f t="shared" si="75"/>
        <v>vis</v>
      </c>
      <c r="E836" s="54">
        <f>VLOOKUP(C836,Active!C$21:E$968,3,FALSE)</f>
        <v>8289.9994325471162</v>
      </c>
      <c r="F836" s="12" t="s">
        <v>324</v>
      </c>
      <c r="G836" s="9" t="str">
        <f t="shared" si="76"/>
        <v>56278.45124</v>
      </c>
      <c r="H836" s="46">
        <f t="shared" si="77"/>
        <v>8290</v>
      </c>
      <c r="I836" s="55" t="s">
        <v>8</v>
      </c>
      <c r="J836" s="56" t="s">
        <v>9</v>
      </c>
      <c r="K836" s="55" t="s">
        <v>10</v>
      </c>
      <c r="L836" s="55" t="s">
        <v>1901</v>
      </c>
      <c r="M836" s="56" t="s">
        <v>995</v>
      </c>
      <c r="N836" s="56" t="s">
        <v>440</v>
      </c>
      <c r="O836" s="57" t="s">
        <v>1188</v>
      </c>
      <c r="P836" s="57" t="s">
        <v>1189</v>
      </c>
    </row>
    <row r="837" spans="1:16" ht="26.25" thickBot="1" x14ac:dyDescent="0.25">
      <c r="A837" s="46" t="str">
        <f t="shared" si="72"/>
        <v> arXiv 1510.02111 </v>
      </c>
      <c r="B837" s="12" t="str">
        <f t="shared" si="73"/>
        <v>I</v>
      </c>
      <c r="C837" s="46">
        <f t="shared" si="74"/>
        <v>56280.629390000002</v>
      </c>
      <c r="D837" s="9" t="str">
        <f t="shared" si="75"/>
        <v>vis</v>
      </c>
      <c r="E837" s="54">
        <f>VLOOKUP(C837,Active!C$21:E$968,3,FALSE)</f>
        <v>8290.9994305270575</v>
      </c>
      <c r="F837" s="12" t="s">
        <v>324</v>
      </c>
      <c r="G837" s="9" t="str">
        <f t="shared" si="76"/>
        <v>56280.62939</v>
      </c>
      <c r="H837" s="46">
        <f t="shared" si="77"/>
        <v>8291</v>
      </c>
      <c r="I837" s="55" t="s">
        <v>11</v>
      </c>
      <c r="J837" s="56" t="s">
        <v>12</v>
      </c>
      <c r="K837" s="55" t="s">
        <v>13</v>
      </c>
      <c r="L837" s="55" t="s">
        <v>1901</v>
      </c>
      <c r="M837" s="56" t="s">
        <v>995</v>
      </c>
      <c r="N837" s="56" t="s">
        <v>440</v>
      </c>
      <c r="O837" s="57" t="s">
        <v>1188</v>
      </c>
      <c r="P837" s="57" t="s">
        <v>1189</v>
      </c>
    </row>
    <row r="838" spans="1:16" ht="26.25" thickBot="1" x14ac:dyDescent="0.25">
      <c r="A838" s="46" t="str">
        <f t="shared" si="72"/>
        <v> arXiv 1510.02111 </v>
      </c>
      <c r="B838" s="12" t="str">
        <f t="shared" si="73"/>
        <v>I</v>
      </c>
      <c r="C838" s="46">
        <f t="shared" si="74"/>
        <v>56282.807460000004</v>
      </c>
      <c r="D838" s="9" t="str">
        <f t="shared" si="75"/>
        <v>vis</v>
      </c>
      <c r="E838" s="54">
        <f>VLOOKUP(C838,Active!C$21:E$968,3,FALSE)</f>
        <v>8291.9993917786578</v>
      </c>
      <c r="F838" s="12" t="s">
        <v>324</v>
      </c>
      <c r="G838" s="9" t="str">
        <f t="shared" si="76"/>
        <v>56282.80746</v>
      </c>
      <c r="H838" s="46">
        <f t="shared" si="77"/>
        <v>8292</v>
      </c>
      <c r="I838" s="55" t="s">
        <v>14</v>
      </c>
      <c r="J838" s="56" t="s">
        <v>15</v>
      </c>
      <c r="K838" s="55" t="s">
        <v>16</v>
      </c>
      <c r="L838" s="55" t="s">
        <v>17</v>
      </c>
      <c r="M838" s="56" t="s">
        <v>995</v>
      </c>
      <c r="N838" s="56" t="s">
        <v>440</v>
      </c>
      <c r="O838" s="57" t="s">
        <v>1188</v>
      </c>
      <c r="P838" s="57" t="s">
        <v>1189</v>
      </c>
    </row>
    <row r="839" spans="1:16" ht="26.25" thickBot="1" x14ac:dyDescent="0.25">
      <c r="A839" s="46" t="str">
        <f t="shared" si="72"/>
        <v> arXiv 1510.02111 </v>
      </c>
      <c r="B839" s="12" t="str">
        <f t="shared" si="73"/>
        <v>I</v>
      </c>
      <c r="C839" s="46">
        <f t="shared" si="74"/>
        <v>56284.985610000003</v>
      </c>
      <c r="D839" s="9" t="str">
        <f t="shared" si="75"/>
        <v>vis</v>
      </c>
      <c r="E839" s="54">
        <f>VLOOKUP(C839,Active!C$21:E$968,3,FALSE)</f>
        <v>8292.9993897585991</v>
      </c>
      <c r="F839" s="12" t="s">
        <v>324</v>
      </c>
      <c r="G839" s="9" t="str">
        <f t="shared" si="76"/>
        <v>56284.98561</v>
      </c>
      <c r="H839" s="46">
        <f t="shared" si="77"/>
        <v>8293</v>
      </c>
      <c r="I839" s="55" t="s">
        <v>18</v>
      </c>
      <c r="J839" s="56" t="s">
        <v>19</v>
      </c>
      <c r="K839" s="55" t="s">
        <v>20</v>
      </c>
      <c r="L839" s="55" t="s">
        <v>2580</v>
      </c>
      <c r="M839" s="56" t="s">
        <v>995</v>
      </c>
      <c r="N839" s="56" t="s">
        <v>440</v>
      </c>
      <c r="O839" s="57" t="s">
        <v>1188</v>
      </c>
      <c r="P839" s="57" t="s">
        <v>1189</v>
      </c>
    </row>
    <row r="840" spans="1:16" ht="26.25" thickBot="1" x14ac:dyDescent="0.25">
      <c r="A840" s="46" t="str">
        <f t="shared" si="72"/>
        <v> arXiv 1510.02111 </v>
      </c>
      <c r="B840" s="12" t="str">
        <f t="shared" si="73"/>
        <v>I</v>
      </c>
      <c r="C840" s="46">
        <f t="shared" si="74"/>
        <v>56287.16373</v>
      </c>
      <c r="D840" s="9" t="str">
        <f t="shared" si="75"/>
        <v>vis</v>
      </c>
      <c r="E840" s="54">
        <f>VLOOKUP(C840,Active!C$21:E$968,3,FALSE)</f>
        <v>8293.9993739654092</v>
      </c>
      <c r="F840" s="12" t="s">
        <v>324</v>
      </c>
      <c r="G840" s="9" t="str">
        <f t="shared" si="76"/>
        <v>56287.16373</v>
      </c>
      <c r="H840" s="46">
        <f t="shared" si="77"/>
        <v>8294</v>
      </c>
      <c r="I840" s="55" t="s">
        <v>21</v>
      </c>
      <c r="J840" s="56" t="s">
        <v>22</v>
      </c>
      <c r="K840" s="55" t="s">
        <v>23</v>
      </c>
      <c r="L840" s="55" t="s">
        <v>24</v>
      </c>
      <c r="M840" s="56" t="s">
        <v>995</v>
      </c>
      <c r="N840" s="56" t="s">
        <v>440</v>
      </c>
      <c r="O840" s="57" t="s">
        <v>1188</v>
      </c>
      <c r="P840" s="57" t="s">
        <v>1189</v>
      </c>
    </row>
    <row r="841" spans="1:16" ht="26.25" thickBot="1" x14ac:dyDescent="0.25">
      <c r="A841" s="46" t="str">
        <f t="shared" si="72"/>
        <v> arXiv 1510.02111 </v>
      </c>
      <c r="B841" s="12" t="str">
        <f t="shared" si="73"/>
        <v>I</v>
      </c>
      <c r="C841" s="46">
        <f t="shared" si="74"/>
        <v>56289.341930000002</v>
      </c>
      <c r="D841" s="9" t="str">
        <f t="shared" si="75"/>
        <v>vis</v>
      </c>
      <c r="E841" s="54">
        <f>VLOOKUP(C841,Active!C$21:E$968,3,FALSE)</f>
        <v>8294.9993949005657</v>
      </c>
      <c r="F841" s="12" t="s">
        <v>324</v>
      </c>
      <c r="G841" s="9" t="str">
        <f t="shared" si="76"/>
        <v>56289.34193</v>
      </c>
      <c r="H841" s="46">
        <f t="shared" si="77"/>
        <v>8295</v>
      </c>
      <c r="I841" s="55" t="s">
        <v>25</v>
      </c>
      <c r="J841" s="56" t="s">
        <v>26</v>
      </c>
      <c r="K841" s="55" t="s">
        <v>27</v>
      </c>
      <c r="L841" s="55" t="s">
        <v>17</v>
      </c>
      <c r="M841" s="56" t="s">
        <v>995</v>
      </c>
      <c r="N841" s="56" t="s">
        <v>440</v>
      </c>
      <c r="O841" s="57" t="s">
        <v>1188</v>
      </c>
      <c r="P841" s="57" t="s">
        <v>1189</v>
      </c>
    </row>
    <row r="842" spans="1:16" ht="26.25" thickBot="1" x14ac:dyDescent="0.25">
      <c r="A842" s="46" t="str">
        <f t="shared" si="72"/>
        <v> arXiv 1510.02111 </v>
      </c>
      <c r="B842" s="12" t="str">
        <f t="shared" si="73"/>
        <v>I</v>
      </c>
      <c r="C842" s="46">
        <f t="shared" si="74"/>
        <v>56291.520080000002</v>
      </c>
      <c r="D842" s="9" t="str">
        <f t="shared" si="75"/>
        <v>vis</v>
      </c>
      <c r="E842" s="54">
        <f>VLOOKUP(C842,Active!C$21:E$968,3,FALSE)</f>
        <v>8295.999392880507</v>
      </c>
      <c r="F842" s="12" t="s">
        <v>324</v>
      </c>
      <c r="G842" s="9" t="str">
        <f t="shared" si="76"/>
        <v>56291.52008</v>
      </c>
      <c r="H842" s="46">
        <f t="shared" si="77"/>
        <v>8296</v>
      </c>
      <c r="I842" s="55" t="s">
        <v>28</v>
      </c>
      <c r="J842" s="56" t="s">
        <v>29</v>
      </c>
      <c r="K842" s="55" t="s">
        <v>30</v>
      </c>
      <c r="L842" s="55" t="s">
        <v>17</v>
      </c>
      <c r="M842" s="56" t="s">
        <v>995</v>
      </c>
      <c r="N842" s="56" t="s">
        <v>440</v>
      </c>
      <c r="O842" s="57" t="s">
        <v>1188</v>
      </c>
      <c r="P842" s="57" t="s">
        <v>1189</v>
      </c>
    </row>
    <row r="843" spans="1:16" ht="26.25" thickBot="1" x14ac:dyDescent="0.25">
      <c r="A843" s="46" t="str">
        <f t="shared" ref="A843:A880" si="78">P843</f>
        <v> arXiv 1510.02111 </v>
      </c>
      <c r="B843" s="12" t="str">
        <f t="shared" ref="B843:B880" si="79">IF(H843=INT(H843),"I","II")</f>
        <v>I</v>
      </c>
      <c r="C843" s="46">
        <f t="shared" ref="C843:C880" si="80">1*G843</f>
        <v>56293.698259999997</v>
      </c>
      <c r="D843" s="9" t="str">
        <f t="shared" ref="D843:D880" si="81">VLOOKUP(F843,I$1:J$5,2,FALSE)</f>
        <v>vis</v>
      </c>
      <c r="E843" s="54">
        <f>VLOOKUP(C843,Active!C$21:E$968,3,FALSE)</f>
        <v>8296.9994046335742</v>
      </c>
      <c r="F843" s="12" t="s">
        <v>324</v>
      </c>
      <c r="G843" s="9" t="str">
        <f t="shared" ref="G843:G880" si="82">MID(I843,3,LEN(I843)-3)</f>
        <v>56293.69826</v>
      </c>
      <c r="H843" s="46">
        <f t="shared" ref="H843:H880" si="83">1*K843</f>
        <v>8297</v>
      </c>
      <c r="I843" s="55" t="s">
        <v>31</v>
      </c>
      <c r="J843" s="56" t="s">
        <v>32</v>
      </c>
      <c r="K843" s="55" t="s">
        <v>33</v>
      </c>
      <c r="L843" s="55" t="s">
        <v>2576</v>
      </c>
      <c r="M843" s="56" t="s">
        <v>995</v>
      </c>
      <c r="N843" s="56" t="s">
        <v>440</v>
      </c>
      <c r="O843" s="57" t="s">
        <v>1188</v>
      </c>
      <c r="P843" s="57" t="s">
        <v>1189</v>
      </c>
    </row>
    <row r="844" spans="1:16" ht="26.25" thickBot="1" x14ac:dyDescent="0.25">
      <c r="A844" s="46" t="str">
        <f t="shared" si="78"/>
        <v> arXiv 1510.02111 </v>
      </c>
      <c r="B844" s="12" t="str">
        <f t="shared" si="79"/>
        <v>I</v>
      </c>
      <c r="C844" s="46">
        <f t="shared" si="80"/>
        <v>56295.876459999999</v>
      </c>
      <c r="D844" s="9" t="str">
        <f t="shared" si="81"/>
        <v>vis</v>
      </c>
      <c r="E844" s="54">
        <f>VLOOKUP(C844,Active!C$21:E$968,3,FALSE)</f>
        <v>8297.9994255687307</v>
      </c>
      <c r="F844" s="12" t="s">
        <v>324</v>
      </c>
      <c r="G844" s="9" t="str">
        <f t="shared" si="82"/>
        <v>56295.87646</v>
      </c>
      <c r="H844" s="46">
        <f t="shared" si="83"/>
        <v>8298</v>
      </c>
      <c r="I844" s="55" t="s">
        <v>34</v>
      </c>
      <c r="J844" s="56" t="s">
        <v>35</v>
      </c>
      <c r="K844" s="55" t="s">
        <v>36</v>
      </c>
      <c r="L844" s="55" t="s">
        <v>1309</v>
      </c>
      <c r="M844" s="56" t="s">
        <v>995</v>
      </c>
      <c r="N844" s="56" t="s">
        <v>440</v>
      </c>
      <c r="O844" s="57" t="s">
        <v>1188</v>
      </c>
      <c r="P844" s="57" t="s">
        <v>1189</v>
      </c>
    </row>
    <row r="845" spans="1:16" ht="26.25" thickBot="1" x14ac:dyDescent="0.25">
      <c r="A845" s="46" t="str">
        <f t="shared" si="78"/>
        <v> arXiv 1510.02111 </v>
      </c>
      <c r="B845" s="12" t="str">
        <f t="shared" si="79"/>
        <v>I</v>
      </c>
      <c r="C845" s="46">
        <f t="shared" si="80"/>
        <v>56298.054640000002</v>
      </c>
      <c r="D845" s="9" t="str">
        <f t="shared" si="81"/>
        <v>vis</v>
      </c>
      <c r="E845" s="54">
        <f>VLOOKUP(C845,Active!C$21:E$968,3,FALSE)</f>
        <v>8298.9994373218015</v>
      </c>
      <c r="F845" s="12" t="s">
        <v>324</v>
      </c>
      <c r="G845" s="9" t="str">
        <f t="shared" si="82"/>
        <v>56298.05464</v>
      </c>
      <c r="H845" s="46">
        <f t="shared" si="83"/>
        <v>8299</v>
      </c>
      <c r="I845" s="55" t="s">
        <v>37</v>
      </c>
      <c r="J845" s="56" t="s">
        <v>38</v>
      </c>
      <c r="K845" s="55" t="s">
        <v>39</v>
      </c>
      <c r="L845" s="55" t="s">
        <v>1380</v>
      </c>
      <c r="M845" s="56" t="s">
        <v>995</v>
      </c>
      <c r="N845" s="56" t="s">
        <v>440</v>
      </c>
      <c r="O845" s="57" t="s">
        <v>1188</v>
      </c>
      <c r="P845" s="57" t="s">
        <v>1189</v>
      </c>
    </row>
    <row r="846" spans="1:16" ht="26.25" thickBot="1" x14ac:dyDescent="0.25">
      <c r="A846" s="46" t="str">
        <f t="shared" si="78"/>
        <v> arXiv 1510.02111 </v>
      </c>
      <c r="B846" s="12" t="str">
        <f t="shared" si="79"/>
        <v>I</v>
      </c>
      <c r="C846" s="46">
        <f t="shared" si="80"/>
        <v>56300.232790000002</v>
      </c>
      <c r="D846" s="9" t="str">
        <f t="shared" si="81"/>
        <v>vis</v>
      </c>
      <c r="E846" s="54">
        <f>VLOOKUP(C846,Active!C$21:E$968,3,FALSE)</f>
        <v>8299.9994353017428</v>
      </c>
      <c r="F846" s="12" t="s">
        <v>324</v>
      </c>
      <c r="G846" s="9" t="str">
        <f t="shared" si="82"/>
        <v>56300.23279</v>
      </c>
      <c r="H846" s="46">
        <f t="shared" si="83"/>
        <v>8300</v>
      </c>
      <c r="I846" s="55" t="s">
        <v>40</v>
      </c>
      <c r="J846" s="56" t="s">
        <v>41</v>
      </c>
      <c r="K846" s="55" t="s">
        <v>42</v>
      </c>
      <c r="L846" s="55" t="s">
        <v>1380</v>
      </c>
      <c r="M846" s="56" t="s">
        <v>995</v>
      </c>
      <c r="N846" s="56" t="s">
        <v>440</v>
      </c>
      <c r="O846" s="57" t="s">
        <v>1188</v>
      </c>
      <c r="P846" s="57" t="s">
        <v>1189</v>
      </c>
    </row>
    <row r="847" spans="1:16" ht="26.25" thickBot="1" x14ac:dyDescent="0.25">
      <c r="A847" s="46" t="str">
        <f t="shared" si="78"/>
        <v> arXiv 1510.02111 </v>
      </c>
      <c r="B847" s="12" t="str">
        <f t="shared" si="79"/>
        <v>I</v>
      </c>
      <c r="C847" s="46">
        <f t="shared" si="80"/>
        <v>56302.410980000001</v>
      </c>
      <c r="D847" s="9" t="str">
        <f t="shared" si="81"/>
        <v>vis</v>
      </c>
      <c r="E847" s="54">
        <f>VLOOKUP(C847,Active!C$21:E$968,3,FALSE)</f>
        <v>8300.9994516458537</v>
      </c>
      <c r="F847" s="12" t="s">
        <v>324</v>
      </c>
      <c r="G847" s="9" t="str">
        <f t="shared" si="82"/>
        <v>56302.41098</v>
      </c>
      <c r="H847" s="46">
        <f t="shared" si="83"/>
        <v>8301</v>
      </c>
      <c r="I847" s="55" t="s">
        <v>43</v>
      </c>
      <c r="J847" s="56" t="s">
        <v>44</v>
      </c>
      <c r="K847" s="55" t="s">
        <v>45</v>
      </c>
      <c r="L847" s="55" t="s">
        <v>1284</v>
      </c>
      <c r="M847" s="56" t="s">
        <v>995</v>
      </c>
      <c r="N847" s="56" t="s">
        <v>440</v>
      </c>
      <c r="O847" s="57" t="s">
        <v>1188</v>
      </c>
      <c r="P847" s="57" t="s">
        <v>1189</v>
      </c>
    </row>
    <row r="848" spans="1:16" ht="26.25" thickBot="1" x14ac:dyDescent="0.25">
      <c r="A848" s="46" t="str">
        <f t="shared" si="78"/>
        <v> arXiv 1510.02111 </v>
      </c>
      <c r="B848" s="12" t="str">
        <f t="shared" si="79"/>
        <v>I</v>
      </c>
      <c r="C848" s="46">
        <f t="shared" si="80"/>
        <v>56306.7673</v>
      </c>
      <c r="D848" s="9" t="str">
        <f t="shared" si="81"/>
        <v>vis</v>
      </c>
      <c r="E848" s="54">
        <f>VLOOKUP(C848,Active!C$21:E$968,3,FALSE)</f>
        <v>8302.9994567878202</v>
      </c>
      <c r="F848" s="12" t="s">
        <v>324</v>
      </c>
      <c r="G848" s="9" t="str">
        <f t="shared" si="82"/>
        <v>56306.76730</v>
      </c>
      <c r="H848" s="46">
        <f t="shared" si="83"/>
        <v>8303</v>
      </c>
      <c r="I848" s="55" t="s">
        <v>46</v>
      </c>
      <c r="J848" s="56" t="s">
        <v>47</v>
      </c>
      <c r="K848" s="55" t="s">
        <v>48</v>
      </c>
      <c r="L848" s="55" t="s">
        <v>1200</v>
      </c>
      <c r="M848" s="56" t="s">
        <v>995</v>
      </c>
      <c r="N848" s="56" t="s">
        <v>440</v>
      </c>
      <c r="O848" s="57" t="s">
        <v>1188</v>
      </c>
      <c r="P848" s="57" t="s">
        <v>1189</v>
      </c>
    </row>
    <row r="849" spans="1:16" ht="26.25" thickBot="1" x14ac:dyDescent="0.25">
      <c r="A849" s="46" t="str">
        <f t="shared" si="78"/>
        <v> arXiv 1510.02111 </v>
      </c>
      <c r="B849" s="12" t="str">
        <f t="shared" si="79"/>
        <v>I</v>
      </c>
      <c r="C849" s="46">
        <f t="shared" si="80"/>
        <v>56308.945449999999</v>
      </c>
      <c r="D849" s="9" t="str">
        <f t="shared" si="81"/>
        <v>vis</v>
      </c>
      <c r="E849" s="54">
        <f>VLOOKUP(C849,Active!C$21:E$968,3,FALSE)</f>
        <v>8303.9994547677616</v>
      </c>
      <c r="F849" s="12" t="s">
        <v>324</v>
      </c>
      <c r="G849" s="9" t="str">
        <f t="shared" si="82"/>
        <v>56308.94545</v>
      </c>
      <c r="H849" s="46">
        <f t="shared" si="83"/>
        <v>8304</v>
      </c>
      <c r="I849" s="55" t="s">
        <v>49</v>
      </c>
      <c r="J849" s="56" t="s">
        <v>50</v>
      </c>
      <c r="K849" s="55" t="s">
        <v>51</v>
      </c>
      <c r="L849" s="55" t="s">
        <v>1284</v>
      </c>
      <c r="M849" s="56" t="s">
        <v>995</v>
      </c>
      <c r="N849" s="56" t="s">
        <v>440</v>
      </c>
      <c r="O849" s="57" t="s">
        <v>1188</v>
      </c>
      <c r="P849" s="57" t="s">
        <v>1189</v>
      </c>
    </row>
    <row r="850" spans="1:16" ht="26.25" thickBot="1" x14ac:dyDescent="0.25">
      <c r="A850" s="46" t="str">
        <f t="shared" si="78"/>
        <v> arXiv 1510.02111 </v>
      </c>
      <c r="B850" s="12" t="str">
        <f t="shared" si="79"/>
        <v>I</v>
      </c>
      <c r="C850" s="46">
        <f t="shared" si="80"/>
        <v>56322.014329999998</v>
      </c>
      <c r="D850" s="9" t="str">
        <f t="shared" si="81"/>
        <v>vis</v>
      </c>
      <c r="E850" s="54">
        <f>VLOOKUP(C850,Active!C$21:E$968,3,FALSE)</f>
        <v>8309.9994334653238</v>
      </c>
      <c r="F850" s="12" t="s">
        <v>324</v>
      </c>
      <c r="G850" s="9" t="str">
        <f t="shared" si="82"/>
        <v>56322.01433</v>
      </c>
      <c r="H850" s="46">
        <f t="shared" si="83"/>
        <v>8310</v>
      </c>
      <c r="I850" s="55" t="s">
        <v>52</v>
      </c>
      <c r="J850" s="56" t="s">
        <v>53</v>
      </c>
      <c r="K850" s="55" t="s">
        <v>54</v>
      </c>
      <c r="L850" s="55" t="s">
        <v>1380</v>
      </c>
      <c r="M850" s="56" t="s">
        <v>995</v>
      </c>
      <c r="N850" s="56" t="s">
        <v>440</v>
      </c>
      <c r="O850" s="57" t="s">
        <v>1188</v>
      </c>
      <c r="P850" s="57" t="s">
        <v>1189</v>
      </c>
    </row>
    <row r="851" spans="1:16" ht="26.25" thickBot="1" x14ac:dyDescent="0.25">
      <c r="A851" s="46" t="str">
        <f t="shared" si="78"/>
        <v> arXiv 1510.02111 </v>
      </c>
      <c r="B851" s="12" t="str">
        <f t="shared" si="79"/>
        <v>I</v>
      </c>
      <c r="C851" s="46">
        <f t="shared" si="80"/>
        <v>56324.192459999998</v>
      </c>
      <c r="D851" s="9" t="str">
        <f t="shared" si="81"/>
        <v>vis</v>
      </c>
      <c r="E851" s="54">
        <f>VLOOKUP(C851,Active!C$21:E$968,3,FALSE)</f>
        <v>8310.9994222631794</v>
      </c>
      <c r="F851" s="12" t="s">
        <v>324</v>
      </c>
      <c r="G851" s="9" t="str">
        <f t="shared" si="82"/>
        <v>56324.19246</v>
      </c>
      <c r="H851" s="46">
        <f t="shared" si="83"/>
        <v>8311</v>
      </c>
      <c r="I851" s="55" t="s">
        <v>55</v>
      </c>
      <c r="J851" s="56" t="s">
        <v>56</v>
      </c>
      <c r="K851" s="55" t="s">
        <v>57</v>
      </c>
      <c r="L851" s="55" t="s">
        <v>1621</v>
      </c>
      <c r="M851" s="56" t="s">
        <v>995</v>
      </c>
      <c r="N851" s="56" t="s">
        <v>440</v>
      </c>
      <c r="O851" s="57" t="s">
        <v>1188</v>
      </c>
      <c r="P851" s="57" t="s">
        <v>1189</v>
      </c>
    </row>
    <row r="852" spans="1:16" ht="26.25" thickBot="1" x14ac:dyDescent="0.25">
      <c r="A852" s="46" t="str">
        <f t="shared" si="78"/>
        <v> arXiv 1510.02111 </v>
      </c>
      <c r="B852" s="12" t="str">
        <f t="shared" si="79"/>
        <v>I</v>
      </c>
      <c r="C852" s="46">
        <f t="shared" si="80"/>
        <v>56326.370649999997</v>
      </c>
      <c r="D852" s="9" t="str">
        <f t="shared" si="81"/>
        <v>vis</v>
      </c>
      <c r="E852" s="54">
        <f>VLOOKUP(C852,Active!C$21:E$968,3,FALSE)</f>
        <v>8311.9994386072904</v>
      </c>
      <c r="F852" s="12" t="s">
        <v>324</v>
      </c>
      <c r="G852" s="9" t="str">
        <f t="shared" si="82"/>
        <v>56326.37065</v>
      </c>
      <c r="H852" s="46">
        <f t="shared" si="83"/>
        <v>8312</v>
      </c>
      <c r="I852" s="55" t="s">
        <v>58</v>
      </c>
      <c r="J852" s="56" t="s">
        <v>59</v>
      </c>
      <c r="K852" s="55" t="s">
        <v>60</v>
      </c>
      <c r="L852" s="55" t="s">
        <v>1288</v>
      </c>
      <c r="M852" s="56" t="s">
        <v>995</v>
      </c>
      <c r="N852" s="56" t="s">
        <v>440</v>
      </c>
      <c r="O852" s="57" t="s">
        <v>1188</v>
      </c>
      <c r="P852" s="57" t="s">
        <v>1189</v>
      </c>
    </row>
    <row r="853" spans="1:16" ht="26.25" thickBot="1" x14ac:dyDescent="0.25">
      <c r="A853" s="46" t="str">
        <f t="shared" si="78"/>
        <v> arXiv 1510.02111 </v>
      </c>
      <c r="B853" s="12" t="str">
        <f t="shared" si="79"/>
        <v>I</v>
      </c>
      <c r="C853" s="46">
        <f t="shared" si="80"/>
        <v>56328.54883</v>
      </c>
      <c r="D853" s="9" t="str">
        <f t="shared" si="81"/>
        <v>vis</v>
      </c>
      <c r="E853" s="54">
        <f>VLOOKUP(C853,Active!C$21:E$968,3,FALSE)</f>
        <v>8312.9994503603612</v>
      </c>
      <c r="F853" s="12" t="s">
        <v>324</v>
      </c>
      <c r="G853" s="9" t="str">
        <f t="shared" si="82"/>
        <v>56328.54883</v>
      </c>
      <c r="H853" s="46">
        <f t="shared" si="83"/>
        <v>8313</v>
      </c>
      <c r="I853" s="55" t="s">
        <v>61</v>
      </c>
      <c r="J853" s="56" t="s">
        <v>62</v>
      </c>
      <c r="K853" s="55" t="s">
        <v>63</v>
      </c>
      <c r="L853" s="55" t="s">
        <v>1322</v>
      </c>
      <c r="M853" s="56" t="s">
        <v>995</v>
      </c>
      <c r="N853" s="56" t="s">
        <v>440</v>
      </c>
      <c r="O853" s="57" t="s">
        <v>1188</v>
      </c>
      <c r="P853" s="57" t="s">
        <v>1189</v>
      </c>
    </row>
    <row r="854" spans="1:16" ht="26.25" thickBot="1" x14ac:dyDescent="0.25">
      <c r="A854" s="46" t="str">
        <f t="shared" si="78"/>
        <v> arXiv 1510.02111 </v>
      </c>
      <c r="B854" s="12" t="str">
        <f t="shared" si="79"/>
        <v>I</v>
      </c>
      <c r="C854" s="46">
        <f t="shared" si="80"/>
        <v>56330.72696</v>
      </c>
      <c r="D854" s="9" t="str">
        <f t="shared" si="81"/>
        <v>vis</v>
      </c>
      <c r="E854" s="54">
        <f>VLOOKUP(C854,Active!C$21:E$968,3,FALSE)</f>
        <v>8313.9994391582168</v>
      </c>
      <c r="F854" s="12" t="s">
        <v>324</v>
      </c>
      <c r="G854" s="9" t="str">
        <f t="shared" si="82"/>
        <v>56330.72696</v>
      </c>
      <c r="H854" s="46">
        <f t="shared" si="83"/>
        <v>8314</v>
      </c>
      <c r="I854" s="55" t="s">
        <v>64</v>
      </c>
      <c r="J854" s="56" t="s">
        <v>65</v>
      </c>
      <c r="K854" s="55" t="s">
        <v>66</v>
      </c>
      <c r="L854" s="55" t="s">
        <v>1288</v>
      </c>
      <c r="M854" s="56" t="s">
        <v>995</v>
      </c>
      <c r="N854" s="56" t="s">
        <v>440</v>
      </c>
      <c r="O854" s="57" t="s">
        <v>1188</v>
      </c>
      <c r="P854" s="57" t="s">
        <v>1189</v>
      </c>
    </row>
    <row r="855" spans="1:16" ht="26.25" thickBot="1" x14ac:dyDescent="0.25">
      <c r="A855" s="46" t="str">
        <f t="shared" si="78"/>
        <v> arXiv 1510.02111 </v>
      </c>
      <c r="B855" s="12" t="str">
        <f t="shared" si="79"/>
        <v>I</v>
      </c>
      <c r="C855" s="46">
        <f t="shared" si="80"/>
        <v>56332.90509</v>
      </c>
      <c r="D855" s="9" t="str">
        <f t="shared" si="81"/>
        <v>vis</v>
      </c>
      <c r="E855" s="54">
        <f>VLOOKUP(C855,Active!C$21:E$968,3,FALSE)</f>
        <v>8314.9994279560724</v>
      </c>
      <c r="F855" s="12" t="s">
        <v>324</v>
      </c>
      <c r="G855" s="9" t="str">
        <f t="shared" si="82"/>
        <v>56332.90509</v>
      </c>
      <c r="H855" s="46">
        <f t="shared" si="83"/>
        <v>8315</v>
      </c>
      <c r="I855" s="55" t="s">
        <v>67</v>
      </c>
      <c r="J855" s="56" t="s">
        <v>68</v>
      </c>
      <c r="K855" s="55" t="s">
        <v>69</v>
      </c>
      <c r="L855" s="55" t="s">
        <v>1309</v>
      </c>
      <c r="M855" s="56" t="s">
        <v>995</v>
      </c>
      <c r="N855" s="56" t="s">
        <v>440</v>
      </c>
      <c r="O855" s="57" t="s">
        <v>1188</v>
      </c>
      <c r="P855" s="57" t="s">
        <v>1189</v>
      </c>
    </row>
    <row r="856" spans="1:16" ht="26.25" thickBot="1" x14ac:dyDescent="0.25">
      <c r="A856" s="46" t="str">
        <f t="shared" si="78"/>
        <v> arXiv 1510.02111 </v>
      </c>
      <c r="B856" s="12" t="str">
        <f t="shared" si="79"/>
        <v>I</v>
      </c>
      <c r="C856" s="46">
        <f t="shared" si="80"/>
        <v>56335.083229999997</v>
      </c>
      <c r="D856" s="9" t="str">
        <f t="shared" si="81"/>
        <v>vis</v>
      </c>
      <c r="E856" s="54">
        <f>VLOOKUP(C856,Active!C$21:E$968,3,FALSE)</f>
        <v>8315.99942134497</v>
      </c>
      <c r="F856" s="12" t="s">
        <v>324</v>
      </c>
      <c r="G856" s="9" t="str">
        <f t="shared" si="82"/>
        <v>56335.08323</v>
      </c>
      <c r="H856" s="46">
        <f t="shared" si="83"/>
        <v>8316</v>
      </c>
      <c r="I856" s="55" t="s">
        <v>70</v>
      </c>
      <c r="J856" s="56" t="s">
        <v>71</v>
      </c>
      <c r="K856" s="55" t="s">
        <v>72</v>
      </c>
      <c r="L856" s="55" t="s">
        <v>1621</v>
      </c>
      <c r="M856" s="56" t="s">
        <v>995</v>
      </c>
      <c r="N856" s="56" t="s">
        <v>440</v>
      </c>
      <c r="O856" s="57" t="s">
        <v>1188</v>
      </c>
      <c r="P856" s="57" t="s">
        <v>1189</v>
      </c>
    </row>
    <row r="857" spans="1:16" ht="26.25" thickBot="1" x14ac:dyDescent="0.25">
      <c r="A857" s="46" t="str">
        <f t="shared" si="78"/>
        <v> arXiv 1510.02111 </v>
      </c>
      <c r="B857" s="12" t="str">
        <f t="shared" si="79"/>
        <v>I</v>
      </c>
      <c r="C857" s="46">
        <f t="shared" si="80"/>
        <v>56337.26137</v>
      </c>
      <c r="D857" s="9" t="str">
        <f t="shared" si="81"/>
        <v>vis</v>
      </c>
      <c r="E857" s="54">
        <f>VLOOKUP(C857,Active!C$21:E$968,3,FALSE)</f>
        <v>8316.9994147338693</v>
      </c>
      <c r="F857" s="12" t="s">
        <v>324</v>
      </c>
      <c r="G857" s="9" t="str">
        <f t="shared" si="82"/>
        <v>56337.26137</v>
      </c>
      <c r="H857" s="46">
        <f t="shared" si="83"/>
        <v>8317</v>
      </c>
      <c r="I857" s="55" t="s">
        <v>73</v>
      </c>
      <c r="J857" s="56" t="s">
        <v>74</v>
      </c>
      <c r="K857" s="55" t="s">
        <v>75</v>
      </c>
      <c r="L857" s="55" t="s">
        <v>1625</v>
      </c>
      <c r="M857" s="56" t="s">
        <v>995</v>
      </c>
      <c r="N857" s="56" t="s">
        <v>440</v>
      </c>
      <c r="O857" s="57" t="s">
        <v>1188</v>
      </c>
      <c r="P857" s="57" t="s">
        <v>1189</v>
      </c>
    </row>
    <row r="858" spans="1:16" ht="26.25" thickBot="1" x14ac:dyDescent="0.25">
      <c r="A858" s="46" t="str">
        <f t="shared" si="78"/>
        <v> arXiv 1510.02111 </v>
      </c>
      <c r="B858" s="12" t="str">
        <f t="shared" si="79"/>
        <v>I</v>
      </c>
      <c r="C858" s="46">
        <f t="shared" si="80"/>
        <v>56339.439559999999</v>
      </c>
      <c r="D858" s="9" t="str">
        <f t="shared" si="81"/>
        <v>vis</v>
      </c>
      <c r="E858" s="54">
        <f>VLOOKUP(C858,Active!C$21:E$968,3,FALSE)</f>
        <v>8317.9994310779821</v>
      </c>
      <c r="F858" s="12" t="s">
        <v>324</v>
      </c>
      <c r="G858" s="9" t="str">
        <f t="shared" si="82"/>
        <v>56339.43956</v>
      </c>
      <c r="H858" s="46">
        <f t="shared" si="83"/>
        <v>8318</v>
      </c>
      <c r="I858" s="55" t="s">
        <v>76</v>
      </c>
      <c r="J858" s="56" t="s">
        <v>77</v>
      </c>
      <c r="K858" s="55" t="s">
        <v>78</v>
      </c>
      <c r="L858" s="55" t="s">
        <v>1901</v>
      </c>
      <c r="M858" s="56" t="s">
        <v>995</v>
      </c>
      <c r="N858" s="56" t="s">
        <v>440</v>
      </c>
      <c r="O858" s="57" t="s">
        <v>1188</v>
      </c>
      <c r="P858" s="57" t="s">
        <v>1189</v>
      </c>
    </row>
    <row r="859" spans="1:16" ht="26.25" thickBot="1" x14ac:dyDescent="0.25">
      <c r="A859" s="46" t="str">
        <f t="shared" si="78"/>
        <v> arXiv 1510.02111 </v>
      </c>
      <c r="B859" s="12" t="str">
        <f t="shared" si="79"/>
        <v>I</v>
      </c>
      <c r="C859" s="46">
        <f t="shared" si="80"/>
        <v>56341.617700000003</v>
      </c>
      <c r="D859" s="9" t="str">
        <f t="shared" si="81"/>
        <v>vis</v>
      </c>
      <c r="E859" s="54">
        <f>VLOOKUP(C859,Active!C$21:E$968,3,FALSE)</f>
        <v>8318.9994244668815</v>
      </c>
      <c r="F859" s="12" t="s">
        <v>324</v>
      </c>
      <c r="G859" s="9" t="str">
        <f t="shared" si="82"/>
        <v>56341.61770</v>
      </c>
      <c r="H859" s="46">
        <f t="shared" si="83"/>
        <v>8319</v>
      </c>
      <c r="I859" s="55" t="s">
        <v>79</v>
      </c>
      <c r="J859" s="56" t="s">
        <v>80</v>
      </c>
      <c r="K859" s="55" t="s">
        <v>81</v>
      </c>
      <c r="L859" s="55" t="s">
        <v>1309</v>
      </c>
      <c r="M859" s="56" t="s">
        <v>995</v>
      </c>
      <c r="N859" s="56" t="s">
        <v>440</v>
      </c>
      <c r="O859" s="57" t="s">
        <v>1188</v>
      </c>
      <c r="P859" s="57" t="s">
        <v>1189</v>
      </c>
    </row>
    <row r="860" spans="1:16" ht="26.25" thickBot="1" x14ac:dyDescent="0.25">
      <c r="A860" s="46" t="str">
        <f t="shared" si="78"/>
        <v> arXiv 1510.02111 </v>
      </c>
      <c r="B860" s="12" t="str">
        <f t="shared" si="79"/>
        <v>I</v>
      </c>
      <c r="C860" s="46">
        <f t="shared" si="80"/>
        <v>56343.795859999998</v>
      </c>
      <c r="D860" s="9" t="str">
        <f t="shared" si="81"/>
        <v>vis</v>
      </c>
      <c r="E860" s="54">
        <f>VLOOKUP(C860,Active!C$21:E$968,3,FALSE)</f>
        <v>8319.9994270378629</v>
      </c>
      <c r="F860" s="12" t="s">
        <v>324</v>
      </c>
      <c r="G860" s="9" t="str">
        <f t="shared" si="82"/>
        <v>56343.79586</v>
      </c>
      <c r="H860" s="46">
        <f t="shared" si="83"/>
        <v>8320</v>
      </c>
      <c r="I860" s="55" t="s">
        <v>82</v>
      </c>
      <c r="J860" s="56" t="s">
        <v>83</v>
      </c>
      <c r="K860" s="55" t="s">
        <v>84</v>
      </c>
      <c r="L860" s="55" t="s">
        <v>1309</v>
      </c>
      <c r="M860" s="56" t="s">
        <v>995</v>
      </c>
      <c r="N860" s="56" t="s">
        <v>440</v>
      </c>
      <c r="O860" s="57" t="s">
        <v>1188</v>
      </c>
      <c r="P860" s="57" t="s">
        <v>1189</v>
      </c>
    </row>
    <row r="861" spans="1:16" ht="26.25" thickBot="1" x14ac:dyDescent="0.25">
      <c r="A861" s="46" t="str">
        <f t="shared" si="78"/>
        <v> arXiv 1510.02111 </v>
      </c>
      <c r="B861" s="12" t="str">
        <f t="shared" si="79"/>
        <v>I</v>
      </c>
      <c r="C861" s="46">
        <f t="shared" si="80"/>
        <v>56345.974009999998</v>
      </c>
      <c r="D861" s="9" t="str">
        <f t="shared" si="81"/>
        <v>vis</v>
      </c>
      <c r="E861" s="54">
        <f>VLOOKUP(C861,Active!C$21:E$968,3,FALSE)</f>
        <v>8320.9994250178042</v>
      </c>
      <c r="F861" s="12" t="s">
        <v>324</v>
      </c>
      <c r="G861" s="9" t="str">
        <f t="shared" si="82"/>
        <v>56345.97401</v>
      </c>
      <c r="H861" s="46">
        <f t="shared" si="83"/>
        <v>8321</v>
      </c>
      <c r="I861" s="55" t="s">
        <v>85</v>
      </c>
      <c r="J861" s="56" t="s">
        <v>86</v>
      </c>
      <c r="K861" s="55" t="s">
        <v>87</v>
      </c>
      <c r="L861" s="55" t="s">
        <v>1309</v>
      </c>
      <c r="M861" s="56" t="s">
        <v>995</v>
      </c>
      <c r="N861" s="56" t="s">
        <v>440</v>
      </c>
      <c r="O861" s="57" t="s">
        <v>1188</v>
      </c>
      <c r="P861" s="57" t="s">
        <v>1189</v>
      </c>
    </row>
    <row r="862" spans="1:16" ht="26.25" thickBot="1" x14ac:dyDescent="0.25">
      <c r="A862" s="46" t="str">
        <f t="shared" si="78"/>
        <v> arXiv 1510.02111 </v>
      </c>
      <c r="B862" s="12" t="str">
        <f t="shared" si="79"/>
        <v>I</v>
      </c>
      <c r="C862" s="46">
        <f t="shared" si="80"/>
        <v>56348.152199999997</v>
      </c>
      <c r="D862" s="9" t="str">
        <f t="shared" si="81"/>
        <v>vis</v>
      </c>
      <c r="E862" s="54">
        <f>VLOOKUP(C862,Active!C$21:E$968,3,FALSE)</f>
        <v>8321.9994413619152</v>
      </c>
      <c r="F862" s="12" t="s">
        <v>324</v>
      </c>
      <c r="G862" s="9" t="str">
        <f t="shared" si="82"/>
        <v>56348.15220</v>
      </c>
      <c r="H862" s="46">
        <f t="shared" si="83"/>
        <v>8322</v>
      </c>
      <c r="I862" s="55" t="s">
        <v>88</v>
      </c>
      <c r="J862" s="56" t="s">
        <v>89</v>
      </c>
      <c r="K862" s="55" t="s">
        <v>90</v>
      </c>
      <c r="L862" s="55" t="s">
        <v>1288</v>
      </c>
      <c r="M862" s="56" t="s">
        <v>995</v>
      </c>
      <c r="N862" s="56" t="s">
        <v>440</v>
      </c>
      <c r="O862" s="57" t="s">
        <v>1188</v>
      </c>
      <c r="P862" s="57" t="s">
        <v>1189</v>
      </c>
    </row>
    <row r="863" spans="1:16" ht="26.25" thickBot="1" x14ac:dyDescent="0.25">
      <c r="A863" s="46" t="str">
        <f t="shared" si="78"/>
        <v> arXiv 1510.02111 </v>
      </c>
      <c r="B863" s="12" t="str">
        <f t="shared" si="79"/>
        <v>I</v>
      </c>
      <c r="C863" s="46">
        <f t="shared" si="80"/>
        <v>56350.330320000001</v>
      </c>
      <c r="D863" s="9" t="str">
        <f t="shared" si="81"/>
        <v>vis</v>
      </c>
      <c r="E863" s="54">
        <f>VLOOKUP(C863,Active!C$21:E$968,3,FALSE)</f>
        <v>8322.9994255687307</v>
      </c>
      <c r="F863" s="12" t="s">
        <v>324</v>
      </c>
      <c r="G863" s="9" t="str">
        <f t="shared" si="82"/>
        <v>56350.33032</v>
      </c>
      <c r="H863" s="46">
        <f t="shared" si="83"/>
        <v>8323</v>
      </c>
      <c r="I863" s="55" t="s">
        <v>91</v>
      </c>
      <c r="J863" s="56" t="s">
        <v>92</v>
      </c>
      <c r="K863" s="55" t="s">
        <v>93</v>
      </c>
      <c r="L863" s="55" t="s">
        <v>1309</v>
      </c>
      <c r="M863" s="56" t="s">
        <v>995</v>
      </c>
      <c r="N863" s="56" t="s">
        <v>440</v>
      </c>
      <c r="O863" s="57" t="s">
        <v>1188</v>
      </c>
      <c r="P863" s="57" t="s">
        <v>1189</v>
      </c>
    </row>
    <row r="864" spans="1:16" ht="26.25" thickBot="1" x14ac:dyDescent="0.25">
      <c r="A864" s="46" t="str">
        <f t="shared" si="78"/>
        <v> arXiv 1510.02111 </v>
      </c>
      <c r="B864" s="12" t="str">
        <f t="shared" si="79"/>
        <v>I</v>
      </c>
      <c r="C864" s="46">
        <f t="shared" si="80"/>
        <v>56352.508549999999</v>
      </c>
      <c r="D864" s="9" t="str">
        <f t="shared" si="81"/>
        <v>vis</v>
      </c>
      <c r="E864" s="54">
        <f>VLOOKUP(C864,Active!C$21:E$968,3,FALSE)</f>
        <v>8323.999460277013</v>
      </c>
      <c r="F864" s="12" t="s">
        <v>324</v>
      </c>
      <c r="G864" s="9" t="str">
        <f t="shared" si="82"/>
        <v>56352.50855</v>
      </c>
      <c r="H864" s="46">
        <f t="shared" si="83"/>
        <v>8324</v>
      </c>
      <c r="I864" s="55" t="s">
        <v>94</v>
      </c>
      <c r="J864" s="56" t="s">
        <v>95</v>
      </c>
      <c r="K864" s="55" t="s">
        <v>96</v>
      </c>
      <c r="L864" s="55" t="s">
        <v>1200</v>
      </c>
      <c r="M864" s="56" t="s">
        <v>995</v>
      </c>
      <c r="N864" s="56" t="s">
        <v>440</v>
      </c>
      <c r="O864" s="57" t="s">
        <v>1188</v>
      </c>
      <c r="P864" s="57" t="s">
        <v>1189</v>
      </c>
    </row>
    <row r="865" spans="1:16" ht="26.25" thickBot="1" x14ac:dyDescent="0.25">
      <c r="A865" s="46" t="str">
        <f t="shared" si="78"/>
        <v> arXiv 1510.02111 </v>
      </c>
      <c r="B865" s="12" t="str">
        <f t="shared" si="79"/>
        <v>I</v>
      </c>
      <c r="C865" s="46">
        <f t="shared" si="80"/>
        <v>56354.68662</v>
      </c>
      <c r="D865" s="9" t="str">
        <f t="shared" si="81"/>
        <v>vis</v>
      </c>
      <c r="E865" s="54">
        <f>VLOOKUP(C865,Active!C$21:E$968,3,FALSE)</f>
        <v>8324.9994215286133</v>
      </c>
      <c r="F865" s="12" t="s">
        <v>324</v>
      </c>
      <c r="G865" s="9" t="str">
        <f t="shared" si="82"/>
        <v>56354.68662</v>
      </c>
      <c r="H865" s="46">
        <f t="shared" si="83"/>
        <v>8325</v>
      </c>
      <c r="I865" s="55" t="s">
        <v>97</v>
      </c>
      <c r="J865" s="56" t="s">
        <v>98</v>
      </c>
      <c r="K865" s="55" t="s">
        <v>99</v>
      </c>
      <c r="L865" s="55" t="s">
        <v>1621</v>
      </c>
      <c r="M865" s="56" t="s">
        <v>995</v>
      </c>
      <c r="N865" s="56" t="s">
        <v>440</v>
      </c>
      <c r="O865" s="57" t="s">
        <v>1188</v>
      </c>
      <c r="P865" s="57" t="s">
        <v>1189</v>
      </c>
    </row>
    <row r="866" spans="1:16" ht="26.25" thickBot="1" x14ac:dyDescent="0.25">
      <c r="A866" s="46" t="str">
        <f t="shared" si="78"/>
        <v> arXiv 1510.02111 </v>
      </c>
      <c r="B866" s="12" t="str">
        <f t="shared" si="79"/>
        <v>I</v>
      </c>
      <c r="C866" s="46">
        <f t="shared" si="80"/>
        <v>56356.864820000003</v>
      </c>
      <c r="D866" s="9" t="str">
        <f t="shared" si="81"/>
        <v>vis</v>
      </c>
      <c r="E866" s="54">
        <f>VLOOKUP(C866,Active!C$21:E$968,3,FALSE)</f>
        <v>8325.9994424637698</v>
      </c>
      <c r="F866" s="12" t="s">
        <v>324</v>
      </c>
      <c r="G866" s="9" t="str">
        <f t="shared" si="82"/>
        <v>56356.86482</v>
      </c>
      <c r="H866" s="46">
        <f t="shared" si="83"/>
        <v>8326</v>
      </c>
      <c r="I866" s="55" t="s">
        <v>100</v>
      </c>
      <c r="J866" s="56" t="s">
        <v>101</v>
      </c>
      <c r="K866" s="55" t="s">
        <v>102</v>
      </c>
      <c r="L866" s="55" t="s">
        <v>1298</v>
      </c>
      <c r="M866" s="56" t="s">
        <v>995</v>
      </c>
      <c r="N866" s="56" t="s">
        <v>440</v>
      </c>
      <c r="O866" s="57" t="s">
        <v>1188</v>
      </c>
      <c r="P866" s="57" t="s">
        <v>1189</v>
      </c>
    </row>
    <row r="867" spans="1:16" ht="26.25" thickBot="1" x14ac:dyDescent="0.25">
      <c r="A867" s="46" t="str">
        <f t="shared" si="78"/>
        <v> arXiv 1510.02111 </v>
      </c>
      <c r="B867" s="12" t="str">
        <f t="shared" si="79"/>
        <v>I</v>
      </c>
      <c r="C867" s="46">
        <f t="shared" si="80"/>
        <v>56361.221109999999</v>
      </c>
      <c r="D867" s="9" t="str">
        <f t="shared" si="81"/>
        <v>vis</v>
      </c>
      <c r="E867" s="54">
        <f>VLOOKUP(C867,Active!C$21:E$968,3,FALSE)</f>
        <v>8327.9994338326069</v>
      </c>
      <c r="F867" s="12" t="s">
        <v>324</v>
      </c>
      <c r="G867" s="9" t="str">
        <f t="shared" si="82"/>
        <v>56361.22111</v>
      </c>
      <c r="H867" s="46">
        <f t="shared" si="83"/>
        <v>8328</v>
      </c>
      <c r="I867" s="55" t="s">
        <v>103</v>
      </c>
      <c r="J867" s="56" t="s">
        <v>104</v>
      </c>
      <c r="K867" s="55" t="s">
        <v>105</v>
      </c>
      <c r="L867" s="55" t="s">
        <v>1380</v>
      </c>
      <c r="M867" s="56" t="s">
        <v>995</v>
      </c>
      <c r="N867" s="56" t="s">
        <v>440</v>
      </c>
      <c r="O867" s="57" t="s">
        <v>1188</v>
      </c>
      <c r="P867" s="57" t="s">
        <v>1189</v>
      </c>
    </row>
    <row r="868" spans="1:16" ht="26.25" thickBot="1" x14ac:dyDescent="0.25">
      <c r="A868" s="46" t="str">
        <f t="shared" si="78"/>
        <v> arXiv 1510.02111 </v>
      </c>
      <c r="B868" s="12" t="str">
        <f t="shared" si="79"/>
        <v>I</v>
      </c>
      <c r="C868" s="46">
        <f t="shared" si="80"/>
        <v>56363.399189999996</v>
      </c>
      <c r="D868" s="9" t="str">
        <f t="shared" si="81"/>
        <v>vis</v>
      </c>
      <c r="E868" s="54">
        <f>VLOOKUP(C868,Active!C$21:E$968,3,FALSE)</f>
        <v>8328.9993996752473</v>
      </c>
      <c r="F868" s="12" t="s">
        <v>324</v>
      </c>
      <c r="G868" s="9" t="str">
        <f t="shared" si="82"/>
        <v>56363.39919</v>
      </c>
      <c r="H868" s="46">
        <f t="shared" si="83"/>
        <v>8329</v>
      </c>
      <c r="I868" s="55" t="s">
        <v>106</v>
      </c>
      <c r="J868" s="56" t="s">
        <v>107</v>
      </c>
      <c r="K868" s="55" t="s">
        <v>108</v>
      </c>
      <c r="L868" s="55" t="s">
        <v>2584</v>
      </c>
      <c r="M868" s="56" t="s">
        <v>995</v>
      </c>
      <c r="N868" s="56" t="s">
        <v>440</v>
      </c>
      <c r="O868" s="57" t="s">
        <v>1188</v>
      </c>
      <c r="P868" s="57" t="s">
        <v>1189</v>
      </c>
    </row>
    <row r="869" spans="1:16" ht="26.25" thickBot="1" x14ac:dyDescent="0.25">
      <c r="A869" s="46" t="str">
        <f t="shared" si="78"/>
        <v> arXiv 1510.02111 </v>
      </c>
      <c r="B869" s="12" t="str">
        <f t="shared" si="79"/>
        <v>I</v>
      </c>
      <c r="C869" s="46">
        <f t="shared" si="80"/>
        <v>56365.577340000003</v>
      </c>
      <c r="D869" s="9" t="str">
        <f t="shared" si="81"/>
        <v>vis</v>
      </c>
      <c r="E869" s="54">
        <f>VLOOKUP(C869,Active!C$21:E$968,3,FALSE)</f>
        <v>8329.9993976551923</v>
      </c>
      <c r="F869" s="12" t="s">
        <v>324</v>
      </c>
      <c r="G869" s="9" t="str">
        <f t="shared" si="82"/>
        <v>56365.57734</v>
      </c>
      <c r="H869" s="46">
        <f t="shared" si="83"/>
        <v>8330</v>
      </c>
      <c r="I869" s="55" t="s">
        <v>109</v>
      </c>
      <c r="J869" s="56" t="s">
        <v>110</v>
      </c>
      <c r="K869" s="55" t="s">
        <v>111</v>
      </c>
      <c r="L869" s="55" t="s">
        <v>2584</v>
      </c>
      <c r="M869" s="56" t="s">
        <v>995</v>
      </c>
      <c r="N869" s="56" t="s">
        <v>440</v>
      </c>
      <c r="O869" s="57" t="s">
        <v>1188</v>
      </c>
      <c r="P869" s="57" t="s">
        <v>1189</v>
      </c>
    </row>
    <row r="870" spans="1:16" ht="26.25" thickBot="1" x14ac:dyDescent="0.25">
      <c r="A870" s="46" t="str">
        <f t="shared" si="78"/>
        <v> arXiv 1510.02111 </v>
      </c>
      <c r="B870" s="12" t="str">
        <f t="shared" si="79"/>
        <v>I</v>
      </c>
      <c r="C870" s="46">
        <f t="shared" si="80"/>
        <v>56367.755599999997</v>
      </c>
      <c r="D870" s="9" t="str">
        <f t="shared" si="81"/>
        <v>vis</v>
      </c>
      <c r="E870" s="54">
        <f>VLOOKUP(C870,Active!C$21:E$968,3,FALSE)</f>
        <v>8330.9994461366005</v>
      </c>
      <c r="F870" s="12" t="s">
        <v>324</v>
      </c>
      <c r="G870" s="9" t="str">
        <f t="shared" si="82"/>
        <v>56367.75560</v>
      </c>
      <c r="H870" s="46">
        <f t="shared" si="83"/>
        <v>8331</v>
      </c>
      <c r="I870" s="55" t="s">
        <v>112</v>
      </c>
      <c r="J870" s="56" t="s">
        <v>113</v>
      </c>
      <c r="K870" s="55" t="s">
        <v>114</v>
      </c>
      <c r="L870" s="55" t="s">
        <v>1298</v>
      </c>
      <c r="M870" s="56" t="s">
        <v>995</v>
      </c>
      <c r="N870" s="56" t="s">
        <v>440</v>
      </c>
      <c r="O870" s="57" t="s">
        <v>1188</v>
      </c>
      <c r="P870" s="57" t="s">
        <v>1189</v>
      </c>
    </row>
    <row r="871" spans="1:16" ht="26.25" thickBot="1" x14ac:dyDescent="0.25">
      <c r="A871" s="46" t="str">
        <f t="shared" si="78"/>
        <v> arXiv 1510.02111 </v>
      </c>
      <c r="B871" s="12" t="str">
        <f t="shared" si="79"/>
        <v>I</v>
      </c>
      <c r="C871" s="46">
        <f t="shared" si="80"/>
        <v>56369.933790000003</v>
      </c>
      <c r="D871" s="9" t="str">
        <f t="shared" si="81"/>
        <v>vis</v>
      </c>
      <c r="E871" s="54">
        <f>VLOOKUP(C871,Active!C$21:E$968,3,FALSE)</f>
        <v>8331.999462480715</v>
      </c>
      <c r="F871" s="12" t="s">
        <v>324</v>
      </c>
      <c r="G871" s="9" t="str">
        <f t="shared" si="82"/>
        <v>56369.93379</v>
      </c>
      <c r="H871" s="46">
        <f t="shared" si="83"/>
        <v>8332</v>
      </c>
      <c r="I871" s="55" t="s">
        <v>115</v>
      </c>
      <c r="J871" s="56" t="s">
        <v>116</v>
      </c>
      <c r="K871" s="55" t="s">
        <v>117</v>
      </c>
      <c r="L871" s="55" t="s">
        <v>1204</v>
      </c>
      <c r="M871" s="56" t="s">
        <v>995</v>
      </c>
      <c r="N871" s="56" t="s">
        <v>440</v>
      </c>
      <c r="O871" s="57" t="s">
        <v>1188</v>
      </c>
      <c r="P871" s="57" t="s">
        <v>1189</v>
      </c>
    </row>
    <row r="872" spans="1:16" ht="26.25" thickBot="1" x14ac:dyDescent="0.25">
      <c r="A872" s="46" t="str">
        <f t="shared" si="78"/>
        <v> arXiv 1510.02111 </v>
      </c>
      <c r="B872" s="12" t="str">
        <f t="shared" si="79"/>
        <v>I</v>
      </c>
      <c r="C872" s="46">
        <f t="shared" si="80"/>
        <v>56372.111960000002</v>
      </c>
      <c r="D872" s="9" t="str">
        <f t="shared" si="81"/>
        <v>vis</v>
      </c>
      <c r="E872" s="54">
        <f>VLOOKUP(C872,Active!C$21:E$968,3,FALSE)</f>
        <v>8332.999469642742</v>
      </c>
      <c r="F872" s="12" t="s">
        <v>324</v>
      </c>
      <c r="G872" s="9" t="str">
        <f t="shared" si="82"/>
        <v>56372.11196</v>
      </c>
      <c r="H872" s="46">
        <f t="shared" si="83"/>
        <v>8333</v>
      </c>
      <c r="I872" s="55" t="s">
        <v>118</v>
      </c>
      <c r="J872" s="56" t="s">
        <v>119</v>
      </c>
      <c r="K872" s="55" t="s">
        <v>120</v>
      </c>
      <c r="L872" s="55" t="s">
        <v>1212</v>
      </c>
      <c r="M872" s="56" t="s">
        <v>995</v>
      </c>
      <c r="N872" s="56" t="s">
        <v>440</v>
      </c>
      <c r="O872" s="57" t="s">
        <v>1188</v>
      </c>
      <c r="P872" s="57" t="s">
        <v>1189</v>
      </c>
    </row>
    <row r="873" spans="1:16" ht="26.25" thickBot="1" x14ac:dyDescent="0.25">
      <c r="A873" s="46" t="str">
        <f t="shared" si="78"/>
        <v> arXiv 1510.02111 </v>
      </c>
      <c r="B873" s="12" t="str">
        <f t="shared" si="79"/>
        <v>I</v>
      </c>
      <c r="C873" s="46">
        <f t="shared" si="80"/>
        <v>56374.290050000003</v>
      </c>
      <c r="D873" s="9" t="str">
        <f t="shared" si="81"/>
        <v>vis</v>
      </c>
      <c r="E873" s="54">
        <f>VLOOKUP(C873,Active!C$21:E$968,3,FALSE)</f>
        <v>8333.9994400764263</v>
      </c>
      <c r="F873" s="12" t="s">
        <v>324</v>
      </c>
      <c r="G873" s="9" t="str">
        <f t="shared" si="82"/>
        <v>56374.29005</v>
      </c>
      <c r="H873" s="46">
        <f t="shared" si="83"/>
        <v>8334</v>
      </c>
      <c r="I873" s="55" t="s">
        <v>121</v>
      </c>
      <c r="J873" s="56" t="s">
        <v>122</v>
      </c>
      <c r="K873" s="55" t="s">
        <v>123</v>
      </c>
      <c r="L873" s="55" t="s">
        <v>1288</v>
      </c>
      <c r="M873" s="56" t="s">
        <v>995</v>
      </c>
      <c r="N873" s="56" t="s">
        <v>440</v>
      </c>
      <c r="O873" s="57" t="s">
        <v>1188</v>
      </c>
      <c r="P873" s="57" t="s">
        <v>1189</v>
      </c>
    </row>
    <row r="874" spans="1:16" ht="26.25" thickBot="1" x14ac:dyDescent="0.25">
      <c r="A874" s="46" t="str">
        <f t="shared" si="78"/>
        <v> arXiv 1510.02111 </v>
      </c>
      <c r="B874" s="12" t="str">
        <f t="shared" si="79"/>
        <v>I</v>
      </c>
      <c r="C874" s="46">
        <f t="shared" si="80"/>
        <v>56376.468249999998</v>
      </c>
      <c r="D874" s="9" t="str">
        <f t="shared" si="81"/>
        <v>vis</v>
      </c>
      <c r="E874" s="54">
        <f>VLOOKUP(C874,Active!C$21:E$968,3,FALSE)</f>
        <v>8334.9994610115791</v>
      </c>
      <c r="F874" s="12" t="s">
        <v>324</v>
      </c>
      <c r="G874" s="9" t="str">
        <f t="shared" si="82"/>
        <v>56376.46825</v>
      </c>
      <c r="H874" s="46">
        <f t="shared" si="83"/>
        <v>8335</v>
      </c>
      <c r="I874" s="55" t="s">
        <v>124</v>
      </c>
      <c r="J874" s="56" t="s">
        <v>125</v>
      </c>
      <c r="K874" s="55" t="s">
        <v>126</v>
      </c>
      <c r="L874" s="55" t="s">
        <v>1204</v>
      </c>
      <c r="M874" s="56" t="s">
        <v>995</v>
      </c>
      <c r="N874" s="56" t="s">
        <v>440</v>
      </c>
      <c r="O874" s="57" t="s">
        <v>1188</v>
      </c>
      <c r="P874" s="57" t="s">
        <v>1189</v>
      </c>
    </row>
    <row r="875" spans="1:16" ht="26.25" thickBot="1" x14ac:dyDescent="0.25">
      <c r="A875" s="46" t="str">
        <f t="shared" si="78"/>
        <v> arXiv 1510.02111 </v>
      </c>
      <c r="B875" s="12" t="str">
        <f t="shared" si="79"/>
        <v>I</v>
      </c>
      <c r="C875" s="46">
        <f t="shared" si="80"/>
        <v>56378.646370000002</v>
      </c>
      <c r="D875" s="9" t="str">
        <f t="shared" si="81"/>
        <v>vis</v>
      </c>
      <c r="E875" s="54">
        <f>VLOOKUP(C875,Active!C$21:E$968,3,FALSE)</f>
        <v>8335.9994452183946</v>
      </c>
      <c r="F875" s="12" t="s">
        <v>324</v>
      </c>
      <c r="G875" s="9" t="str">
        <f t="shared" si="82"/>
        <v>56378.64637</v>
      </c>
      <c r="H875" s="46">
        <f t="shared" si="83"/>
        <v>8336</v>
      </c>
      <c r="I875" s="55" t="s">
        <v>127</v>
      </c>
      <c r="J875" s="56" t="s">
        <v>128</v>
      </c>
      <c r="K875" s="55" t="s">
        <v>129</v>
      </c>
      <c r="L875" s="55" t="s">
        <v>1298</v>
      </c>
      <c r="M875" s="56" t="s">
        <v>995</v>
      </c>
      <c r="N875" s="56" t="s">
        <v>440</v>
      </c>
      <c r="O875" s="57" t="s">
        <v>1188</v>
      </c>
      <c r="P875" s="57" t="s">
        <v>1189</v>
      </c>
    </row>
    <row r="876" spans="1:16" ht="26.25" thickBot="1" x14ac:dyDescent="0.25">
      <c r="A876" s="46" t="str">
        <f t="shared" si="78"/>
        <v> arXiv 1510.02111 </v>
      </c>
      <c r="B876" s="12" t="str">
        <f t="shared" si="79"/>
        <v>I</v>
      </c>
      <c r="C876" s="46">
        <f t="shared" si="80"/>
        <v>56380.824500000002</v>
      </c>
      <c r="D876" s="9" t="str">
        <f t="shared" si="81"/>
        <v>vis</v>
      </c>
      <c r="E876" s="54">
        <f>VLOOKUP(C876,Active!C$21:E$968,3,FALSE)</f>
        <v>8336.9994340162502</v>
      </c>
      <c r="F876" s="12" t="s">
        <v>324</v>
      </c>
      <c r="G876" s="9" t="str">
        <f t="shared" si="82"/>
        <v>56380.82450</v>
      </c>
      <c r="H876" s="46">
        <f t="shared" si="83"/>
        <v>8337</v>
      </c>
      <c r="I876" s="55" t="s">
        <v>130</v>
      </c>
      <c r="J876" s="56" t="s">
        <v>131</v>
      </c>
      <c r="K876" s="55" t="s">
        <v>132</v>
      </c>
      <c r="L876" s="55" t="s">
        <v>1380</v>
      </c>
      <c r="M876" s="56" t="s">
        <v>995</v>
      </c>
      <c r="N876" s="56" t="s">
        <v>440</v>
      </c>
      <c r="O876" s="57" t="s">
        <v>1188</v>
      </c>
      <c r="P876" s="57" t="s">
        <v>1189</v>
      </c>
    </row>
    <row r="877" spans="1:16" ht="26.25" thickBot="1" x14ac:dyDescent="0.25">
      <c r="A877" s="46" t="str">
        <f t="shared" si="78"/>
        <v> arXiv 1510.02111 </v>
      </c>
      <c r="B877" s="12" t="str">
        <f t="shared" si="79"/>
        <v>I</v>
      </c>
      <c r="C877" s="46">
        <f t="shared" si="80"/>
        <v>56383.002659999998</v>
      </c>
      <c r="D877" s="9" t="str">
        <f t="shared" si="81"/>
        <v>vis</v>
      </c>
      <c r="E877" s="54">
        <f>VLOOKUP(C877,Active!C$21:E$968,3,FALSE)</f>
        <v>8337.9994365872317</v>
      </c>
      <c r="F877" s="12" t="s">
        <v>324</v>
      </c>
      <c r="G877" s="9" t="str">
        <f t="shared" si="82"/>
        <v>56383.00266</v>
      </c>
      <c r="H877" s="46">
        <f t="shared" si="83"/>
        <v>8338</v>
      </c>
      <c r="I877" s="55" t="s">
        <v>133</v>
      </c>
      <c r="J877" s="56" t="s">
        <v>134</v>
      </c>
      <c r="K877" s="55" t="s">
        <v>135</v>
      </c>
      <c r="L877" s="55" t="s">
        <v>1380</v>
      </c>
      <c r="M877" s="56" t="s">
        <v>995</v>
      </c>
      <c r="N877" s="56" t="s">
        <v>440</v>
      </c>
      <c r="O877" s="57" t="s">
        <v>1188</v>
      </c>
      <c r="P877" s="57" t="s">
        <v>1189</v>
      </c>
    </row>
    <row r="878" spans="1:16" ht="26.25" thickBot="1" x14ac:dyDescent="0.25">
      <c r="A878" s="46" t="str">
        <f t="shared" si="78"/>
        <v> arXiv 1510.02111 </v>
      </c>
      <c r="B878" s="12" t="str">
        <f t="shared" si="79"/>
        <v>I</v>
      </c>
      <c r="C878" s="46">
        <f t="shared" si="80"/>
        <v>56385.180820000001</v>
      </c>
      <c r="D878" s="9" t="str">
        <f t="shared" si="81"/>
        <v>vis</v>
      </c>
      <c r="E878" s="54">
        <f>VLOOKUP(C878,Active!C$21:E$968,3,FALSE)</f>
        <v>8338.9994391582168</v>
      </c>
      <c r="F878" s="12" t="s">
        <v>324</v>
      </c>
      <c r="G878" s="9" t="str">
        <f t="shared" si="82"/>
        <v>56385.18082</v>
      </c>
      <c r="H878" s="46">
        <f t="shared" si="83"/>
        <v>8339</v>
      </c>
      <c r="I878" s="55" t="s">
        <v>136</v>
      </c>
      <c r="J878" s="56" t="s">
        <v>137</v>
      </c>
      <c r="K878" s="55" t="s">
        <v>138</v>
      </c>
      <c r="L878" s="55" t="s">
        <v>1288</v>
      </c>
      <c r="M878" s="56" t="s">
        <v>995</v>
      </c>
      <c r="N878" s="56" t="s">
        <v>440</v>
      </c>
      <c r="O878" s="57" t="s">
        <v>1188</v>
      </c>
      <c r="P878" s="57" t="s">
        <v>1189</v>
      </c>
    </row>
    <row r="879" spans="1:16" ht="26.25" thickBot="1" x14ac:dyDescent="0.25">
      <c r="A879" s="46" t="str">
        <f t="shared" si="78"/>
        <v> arXiv 1510.02111 </v>
      </c>
      <c r="B879" s="12" t="str">
        <f t="shared" si="79"/>
        <v>I</v>
      </c>
      <c r="C879" s="46">
        <f t="shared" si="80"/>
        <v>56387.358999999997</v>
      </c>
      <c r="D879" s="9" t="str">
        <f t="shared" si="81"/>
        <v>vis</v>
      </c>
      <c r="E879" s="54">
        <f>VLOOKUP(C879,Active!C$21:E$968,3,FALSE)</f>
        <v>8339.9994509112857</v>
      </c>
      <c r="F879" s="12" t="s">
        <v>324</v>
      </c>
      <c r="G879" s="9" t="str">
        <f t="shared" si="82"/>
        <v>56387.35900</v>
      </c>
      <c r="H879" s="46">
        <f t="shared" si="83"/>
        <v>8340</v>
      </c>
      <c r="I879" s="55" t="s">
        <v>139</v>
      </c>
      <c r="J879" s="56" t="s">
        <v>140</v>
      </c>
      <c r="K879" s="55" t="s">
        <v>141</v>
      </c>
      <c r="L879" s="55" t="s">
        <v>1322</v>
      </c>
      <c r="M879" s="56" t="s">
        <v>995</v>
      </c>
      <c r="N879" s="56" t="s">
        <v>440</v>
      </c>
      <c r="O879" s="57" t="s">
        <v>1188</v>
      </c>
      <c r="P879" s="57" t="s">
        <v>1189</v>
      </c>
    </row>
    <row r="880" spans="1:16" ht="26.25" thickBot="1" x14ac:dyDescent="0.25">
      <c r="A880" s="46" t="str">
        <f t="shared" si="78"/>
        <v> arXiv 1510.02111 </v>
      </c>
      <c r="B880" s="12" t="str">
        <f t="shared" si="79"/>
        <v>I</v>
      </c>
      <c r="C880" s="46">
        <f t="shared" si="80"/>
        <v>56389.53716</v>
      </c>
      <c r="D880" s="9" t="str">
        <f t="shared" si="81"/>
        <v>vis</v>
      </c>
      <c r="E880" s="54">
        <f>VLOOKUP(C880,Active!C$21:E$968,3,FALSE)</f>
        <v>8340.9994534822708</v>
      </c>
      <c r="F880" s="12" t="s">
        <v>324</v>
      </c>
      <c r="G880" s="9" t="str">
        <f t="shared" si="82"/>
        <v>56389.53716</v>
      </c>
      <c r="H880" s="46">
        <f t="shared" si="83"/>
        <v>8341</v>
      </c>
      <c r="I880" s="55" t="s">
        <v>142</v>
      </c>
      <c r="J880" s="56" t="s">
        <v>143</v>
      </c>
      <c r="K880" s="55" t="s">
        <v>144</v>
      </c>
      <c r="L880" s="55" t="s">
        <v>1284</v>
      </c>
      <c r="M880" s="56" t="s">
        <v>995</v>
      </c>
      <c r="N880" s="56" t="s">
        <v>440</v>
      </c>
      <c r="O880" s="57" t="s">
        <v>1188</v>
      </c>
      <c r="P880" s="57" t="s">
        <v>1189</v>
      </c>
    </row>
    <row r="881" spans="2:6" x14ac:dyDescent="0.2">
      <c r="B881" s="12"/>
      <c r="F881" s="12"/>
    </row>
    <row r="882" spans="2:6" x14ac:dyDescent="0.2">
      <c r="B882" s="12"/>
      <c r="F882" s="12"/>
    </row>
    <row r="883" spans="2:6" x14ac:dyDescent="0.2">
      <c r="B883" s="12"/>
      <c r="F883" s="12"/>
    </row>
    <row r="884" spans="2:6" x14ac:dyDescent="0.2">
      <c r="B884" s="12"/>
      <c r="F884" s="12"/>
    </row>
    <row r="885" spans="2:6" x14ac:dyDescent="0.2">
      <c r="B885" s="12"/>
      <c r="F885" s="12"/>
    </row>
    <row r="886" spans="2:6" x14ac:dyDescent="0.2">
      <c r="B886" s="12"/>
      <c r="F886" s="12"/>
    </row>
    <row r="887" spans="2:6" x14ac:dyDescent="0.2">
      <c r="B887" s="12"/>
      <c r="F887" s="12"/>
    </row>
    <row r="888" spans="2:6" x14ac:dyDescent="0.2">
      <c r="B888" s="12"/>
      <c r="F888" s="12"/>
    </row>
    <row r="889" spans="2:6" x14ac:dyDescent="0.2">
      <c r="B889" s="12"/>
      <c r="F889" s="12"/>
    </row>
    <row r="890" spans="2:6" x14ac:dyDescent="0.2">
      <c r="B890" s="12"/>
      <c r="F890" s="12"/>
    </row>
    <row r="891" spans="2:6" x14ac:dyDescent="0.2">
      <c r="B891" s="12"/>
      <c r="F891" s="12"/>
    </row>
    <row r="892" spans="2:6" x14ac:dyDescent="0.2">
      <c r="B892" s="12"/>
      <c r="F892" s="12"/>
    </row>
    <row r="893" spans="2:6" x14ac:dyDescent="0.2">
      <c r="B893" s="12"/>
      <c r="F893" s="12"/>
    </row>
    <row r="894" spans="2:6" x14ac:dyDescent="0.2">
      <c r="B894" s="12"/>
      <c r="F894" s="12"/>
    </row>
    <row r="895" spans="2:6" x14ac:dyDescent="0.2">
      <c r="B895" s="12"/>
      <c r="F895" s="12"/>
    </row>
    <row r="896" spans="2:6" x14ac:dyDescent="0.2">
      <c r="B896" s="12"/>
      <c r="F896" s="12"/>
    </row>
    <row r="897" spans="2:6" x14ac:dyDescent="0.2">
      <c r="B897" s="12"/>
      <c r="F897" s="12"/>
    </row>
    <row r="898" spans="2:6" x14ac:dyDescent="0.2">
      <c r="B898" s="12"/>
      <c r="F898" s="12"/>
    </row>
    <row r="899" spans="2:6" x14ac:dyDescent="0.2">
      <c r="B899" s="12"/>
      <c r="F899" s="12"/>
    </row>
    <row r="900" spans="2:6" x14ac:dyDescent="0.2">
      <c r="B900" s="12"/>
      <c r="F900" s="12"/>
    </row>
    <row r="901" spans="2:6" x14ac:dyDescent="0.2">
      <c r="B901" s="12"/>
      <c r="F901" s="12"/>
    </row>
    <row r="902" spans="2:6" x14ac:dyDescent="0.2">
      <c r="B902" s="12"/>
      <c r="F902" s="12"/>
    </row>
    <row r="903" spans="2:6" x14ac:dyDescent="0.2">
      <c r="B903" s="12"/>
      <c r="F903" s="12"/>
    </row>
    <row r="904" spans="2:6" x14ac:dyDescent="0.2">
      <c r="B904" s="12"/>
      <c r="F904" s="12"/>
    </row>
    <row r="905" spans="2:6" x14ac:dyDescent="0.2">
      <c r="B905" s="12"/>
      <c r="F905" s="12"/>
    </row>
    <row r="906" spans="2:6" x14ac:dyDescent="0.2">
      <c r="B906" s="12"/>
      <c r="F906" s="12"/>
    </row>
    <row r="907" spans="2:6" x14ac:dyDescent="0.2">
      <c r="B907" s="12"/>
      <c r="F907" s="12"/>
    </row>
    <row r="908" spans="2:6" x14ac:dyDescent="0.2">
      <c r="B908" s="12"/>
      <c r="F908" s="12"/>
    </row>
    <row r="909" spans="2:6" x14ac:dyDescent="0.2">
      <c r="B909" s="12"/>
      <c r="F909" s="12"/>
    </row>
    <row r="910" spans="2:6" x14ac:dyDescent="0.2">
      <c r="B910" s="12"/>
      <c r="F910" s="12"/>
    </row>
    <row r="911" spans="2:6" x14ac:dyDescent="0.2">
      <c r="B911" s="12"/>
      <c r="F911" s="12"/>
    </row>
    <row r="912" spans="2:6" x14ac:dyDescent="0.2">
      <c r="B912" s="12"/>
      <c r="F912" s="12"/>
    </row>
    <row r="913" spans="2:6" x14ac:dyDescent="0.2">
      <c r="B913" s="12"/>
      <c r="F913" s="12"/>
    </row>
    <row r="914" spans="2:6" x14ac:dyDescent="0.2">
      <c r="B914" s="12"/>
      <c r="F914" s="12"/>
    </row>
    <row r="915" spans="2:6" x14ac:dyDescent="0.2">
      <c r="B915" s="12"/>
      <c r="F915" s="12"/>
    </row>
    <row r="916" spans="2:6" x14ac:dyDescent="0.2">
      <c r="B916" s="12"/>
      <c r="F916" s="12"/>
    </row>
    <row r="917" spans="2:6" x14ac:dyDescent="0.2">
      <c r="B917" s="12"/>
      <c r="F917" s="12"/>
    </row>
    <row r="918" spans="2:6" x14ac:dyDescent="0.2">
      <c r="B918" s="12"/>
      <c r="F918" s="12"/>
    </row>
    <row r="919" spans="2:6" x14ac:dyDescent="0.2">
      <c r="B919" s="12"/>
      <c r="F919" s="12"/>
    </row>
    <row r="920" spans="2:6" x14ac:dyDescent="0.2">
      <c r="B920" s="12"/>
      <c r="F920" s="12"/>
    </row>
    <row r="921" spans="2:6" x14ac:dyDescent="0.2">
      <c r="B921" s="12"/>
      <c r="F921" s="12"/>
    </row>
    <row r="922" spans="2:6" x14ac:dyDescent="0.2">
      <c r="B922" s="12"/>
      <c r="F922" s="12"/>
    </row>
    <row r="923" spans="2:6" x14ac:dyDescent="0.2">
      <c r="B923" s="12"/>
      <c r="F923" s="12"/>
    </row>
    <row r="924" spans="2:6" x14ac:dyDescent="0.2">
      <c r="B924" s="12"/>
      <c r="F924" s="12"/>
    </row>
    <row r="925" spans="2:6" x14ac:dyDescent="0.2">
      <c r="B925" s="12"/>
      <c r="F925" s="12"/>
    </row>
    <row r="926" spans="2:6" x14ac:dyDescent="0.2">
      <c r="B926" s="12"/>
      <c r="F926" s="12"/>
    </row>
    <row r="927" spans="2:6" x14ac:dyDescent="0.2">
      <c r="B927" s="12"/>
      <c r="F927" s="12"/>
    </row>
    <row r="928" spans="2:6" x14ac:dyDescent="0.2">
      <c r="B928" s="12"/>
      <c r="F928" s="12"/>
    </row>
    <row r="929" spans="2:6" x14ac:dyDescent="0.2">
      <c r="B929" s="12"/>
      <c r="F929" s="12"/>
    </row>
    <row r="930" spans="2:6" x14ac:dyDescent="0.2">
      <c r="B930" s="12"/>
      <c r="F930" s="12"/>
    </row>
    <row r="931" spans="2:6" x14ac:dyDescent="0.2">
      <c r="B931" s="12"/>
      <c r="F931" s="12"/>
    </row>
    <row r="932" spans="2:6" x14ac:dyDescent="0.2">
      <c r="B932" s="12"/>
      <c r="F932" s="12"/>
    </row>
    <row r="933" spans="2:6" x14ac:dyDescent="0.2">
      <c r="B933" s="12"/>
      <c r="F933" s="12"/>
    </row>
    <row r="934" spans="2:6" x14ac:dyDescent="0.2">
      <c r="B934" s="12"/>
      <c r="F934" s="12"/>
    </row>
    <row r="935" spans="2:6" x14ac:dyDescent="0.2">
      <c r="B935" s="12"/>
      <c r="F935" s="12"/>
    </row>
    <row r="936" spans="2:6" x14ac:dyDescent="0.2">
      <c r="B936" s="12"/>
      <c r="F936" s="12"/>
    </row>
    <row r="937" spans="2:6" x14ac:dyDescent="0.2">
      <c r="B937" s="12"/>
      <c r="F937" s="12"/>
    </row>
    <row r="938" spans="2:6" x14ac:dyDescent="0.2">
      <c r="B938" s="12"/>
      <c r="F938" s="12"/>
    </row>
    <row r="939" spans="2:6" x14ac:dyDescent="0.2">
      <c r="B939" s="12"/>
      <c r="F939" s="12"/>
    </row>
    <row r="940" spans="2:6" x14ac:dyDescent="0.2">
      <c r="B940" s="12"/>
      <c r="F940" s="12"/>
    </row>
    <row r="941" spans="2:6" x14ac:dyDescent="0.2">
      <c r="B941" s="12"/>
      <c r="F941" s="12"/>
    </row>
    <row r="942" spans="2:6" x14ac:dyDescent="0.2">
      <c r="B942" s="12"/>
      <c r="F942" s="12"/>
    </row>
    <row r="943" spans="2:6" x14ac:dyDescent="0.2">
      <c r="B943" s="12"/>
      <c r="F943" s="12"/>
    </row>
    <row r="944" spans="2:6" x14ac:dyDescent="0.2">
      <c r="B944" s="12"/>
      <c r="F944" s="12"/>
    </row>
    <row r="945" spans="2:6" x14ac:dyDescent="0.2">
      <c r="B945" s="12"/>
      <c r="F945" s="12"/>
    </row>
    <row r="946" spans="2:6" x14ac:dyDescent="0.2">
      <c r="B946" s="12"/>
      <c r="F946" s="12"/>
    </row>
    <row r="947" spans="2:6" x14ac:dyDescent="0.2">
      <c r="B947" s="12"/>
      <c r="F947" s="12"/>
    </row>
    <row r="948" spans="2:6" x14ac:dyDescent="0.2">
      <c r="B948" s="12"/>
      <c r="F948" s="12"/>
    </row>
    <row r="949" spans="2:6" x14ac:dyDescent="0.2">
      <c r="B949" s="12"/>
      <c r="F949" s="12"/>
    </row>
    <row r="950" spans="2:6" x14ac:dyDescent="0.2">
      <c r="B950" s="12"/>
      <c r="F950" s="12"/>
    </row>
    <row r="951" spans="2:6" x14ac:dyDescent="0.2">
      <c r="B951" s="12"/>
      <c r="F951" s="12"/>
    </row>
    <row r="952" spans="2:6" x14ac:dyDescent="0.2">
      <c r="B952" s="12"/>
      <c r="F952" s="12"/>
    </row>
    <row r="953" spans="2:6" x14ac:dyDescent="0.2">
      <c r="B953" s="12"/>
      <c r="F953" s="12"/>
    </row>
    <row r="954" spans="2:6" x14ac:dyDescent="0.2">
      <c r="B954" s="12"/>
      <c r="F954" s="12"/>
    </row>
    <row r="955" spans="2:6" x14ac:dyDescent="0.2">
      <c r="B955" s="12"/>
      <c r="F955" s="12"/>
    </row>
    <row r="956" spans="2:6" x14ac:dyDescent="0.2">
      <c r="B956" s="12"/>
      <c r="F956" s="12"/>
    </row>
    <row r="957" spans="2:6" x14ac:dyDescent="0.2">
      <c r="B957" s="12"/>
      <c r="F957" s="12"/>
    </row>
    <row r="958" spans="2:6" x14ac:dyDescent="0.2">
      <c r="B958" s="12"/>
      <c r="F958" s="12"/>
    </row>
    <row r="959" spans="2:6" x14ac:dyDescent="0.2">
      <c r="B959" s="12"/>
      <c r="F959" s="12"/>
    </row>
    <row r="960" spans="2:6" x14ac:dyDescent="0.2">
      <c r="B960" s="12"/>
      <c r="F960" s="12"/>
    </row>
    <row r="961" spans="2:6" x14ac:dyDescent="0.2">
      <c r="B961" s="12"/>
      <c r="F961" s="12"/>
    </row>
    <row r="962" spans="2:6" x14ac:dyDescent="0.2">
      <c r="B962" s="12"/>
      <c r="F962" s="12"/>
    </row>
    <row r="963" spans="2:6" x14ac:dyDescent="0.2">
      <c r="B963" s="12"/>
      <c r="F963" s="12"/>
    </row>
    <row r="964" spans="2:6" x14ac:dyDescent="0.2">
      <c r="B964" s="12"/>
      <c r="F964" s="12"/>
    </row>
    <row r="965" spans="2:6" x14ac:dyDescent="0.2">
      <c r="B965" s="12"/>
      <c r="F965" s="12"/>
    </row>
    <row r="966" spans="2:6" x14ac:dyDescent="0.2">
      <c r="B966" s="12"/>
      <c r="F966" s="12"/>
    </row>
    <row r="967" spans="2:6" x14ac:dyDescent="0.2">
      <c r="B967" s="12"/>
      <c r="F967" s="12"/>
    </row>
    <row r="968" spans="2:6" x14ac:dyDescent="0.2">
      <c r="B968" s="12"/>
      <c r="F968" s="12"/>
    </row>
    <row r="969" spans="2:6" x14ac:dyDescent="0.2">
      <c r="B969" s="12"/>
      <c r="F969" s="12"/>
    </row>
    <row r="970" spans="2:6" x14ac:dyDescent="0.2">
      <c r="B970" s="12"/>
      <c r="F970" s="12"/>
    </row>
    <row r="971" spans="2:6" x14ac:dyDescent="0.2">
      <c r="B971" s="12"/>
      <c r="F971" s="12"/>
    </row>
    <row r="972" spans="2:6" x14ac:dyDescent="0.2">
      <c r="B972" s="12"/>
      <c r="F972" s="12"/>
    </row>
    <row r="973" spans="2:6" x14ac:dyDescent="0.2">
      <c r="B973" s="12"/>
      <c r="F973" s="12"/>
    </row>
    <row r="974" spans="2:6" x14ac:dyDescent="0.2">
      <c r="B974" s="12"/>
      <c r="F974" s="12"/>
    </row>
    <row r="975" spans="2:6" x14ac:dyDescent="0.2">
      <c r="B975" s="12"/>
      <c r="F975" s="12"/>
    </row>
    <row r="976" spans="2:6" x14ac:dyDescent="0.2">
      <c r="B976" s="12"/>
      <c r="F976" s="12"/>
    </row>
    <row r="977" spans="2:6" x14ac:dyDescent="0.2">
      <c r="B977" s="12"/>
      <c r="F977" s="12"/>
    </row>
    <row r="978" spans="2:6" x14ac:dyDescent="0.2">
      <c r="B978" s="12"/>
      <c r="F978" s="12"/>
    </row>
    <row r="979" spans="2:6" x14ac:dyDescent="0.2">
      <c r="B979" s="12"/>
      <c r="F979" s="12"/>
    </row>
    <row r="980" spans="2:6" x14ac:dyDescent="0.2">
      <c r="B980" s="12"/>
      <c r="F980" s="12"/>
    </row>
    <row r="981" spans="2:6" x14ac:dyDescent="0.2">
      <c r="B981" s="12"/>
      <c r="F981" s="12"/>
    </row>
    <row r="982" spans="2:6" x14ac:dyDescent="0.2">
      <c r="B982" s="12"/>
      <c r="F982" s="12"/>
    </row>
    <row r="983" spans="2:6" x14ac:dyDescent="0.2">
      <c r="B983" s="12"/>
      <c r="F983" s="12"/>
    </row>
    <row r="984" spans="2:6" x14ac:dyDescent="0.2">
      <c r="B984" s="12"/>
      <c r="F984" s="12"/>
    </row>
    <row r="985" spans="2:6" x14ac:dyDescent="0.2">
      <c r="B985" s="12"/>
      <c r="F985" s="12"/>
    </row>
    <row r="986" spans="2:6" x14ac:dyDescent="0.2">
      <c r="B986" s="12"/>
      <c r="F986" s="12"/>
    </row>
    <row r="987" spans="2:6" x14ac:dyDescent="0.2">
      <c r="B987" s="12"/>
      <c r="F987" s="12"/>
    </row>
    <row r="988" spans="2:6" x14ac:dyDescent="0.2">
      <c r="B988" s="12"/>
      <c r="F988" s="12"/>
    </row>
    <row r="989" spans="2:6" x14ac:dyDescent="0.2">
      <c r="B989" s="12"/>
      <c r="F989" s="12"/>
    </row>
    <row r="990" spans="2:6" x14ac:dyDescent="0.2">
      <c r="B990" s="12"/>
      <c r="F990" s="12"/>
    </row>
    <row r="991" spans="2:6" x14ac:dyDescent="0.2">
      <c r="B991" s="12"/>
      <c r="F991" s="12"/>
    </row>
    <row r="992" spans="2:6" x14ac:dyDescent="0.2">
      <c r="B992" s="12"/>
      <c r="F992" s="12"/>
    </row>
    <row r="993" spans="2:6" x14ac:dyDescent="0.2">
      <c r="B993" s="12"/>
      <c r="F993" s="12"/>
    </row>
    <row r="994" spans="2:6" x14ac:dyDescent="0.2">
      <c r="B994" s="12"/>
      <c r="F994" s="12"/>
    </row>
    <row r="995" spans="2:6" x14ac:dyDescent="0.2">
      <c r="B995" s="12"/>
      <c r="F995" s="12"/>
    </row>
    <row r="996" spans="2:6" x14ac:dyDescent="0.2">
      <c r="B996" s="12"/>
      <c r="F996" s="12"/>
    </row>
    <row r="997" spans="2:6" x14ac:dyDescent="0.2">
      <c r="B997" s="12"/>
      <c r="F997" s="12"/>
    </row>
    <row r="998" spans="2:6" x14ac:dyDescent="0.2">
      <c r="B998" s="12"/>
      <c r="F998" s="12"/>
    </row>
    <row r="999" spans="2:6" x14ac:dyDescent="0.2">
      <c r="B999" s="12"/>
      <c r="F999" s="12"/>
    </row>
    <row r="1000" spans="2:6" x14ac:dyDescent="0.2">
      <c r="B1000" s="12"/>
      <c r="F1000" s="12"/>
    </row>
    <row r="1001" spans="2:6" x14ac:dyDescent="0.2">
      <c r="B1001" s="12"/>
      <c r="F1001" s="12"/>
    </row>
    <row r="1002" spans="2:6" x14ac:dyDescent="0.2">
      <c r="B1002" s="12"/>
      <c r="F1002" s="12"/>
    </row>
    <row r="1003" spans="2:6" x14ac:dyDescent="0.2">
      <c r="B1003" s="12"/>
      <c r="F1003" s="12"/>
    </row>
    <row r="1004" spans="2:6" x14ac:dyDescent="0.2">
      <c r="B1004" s="12"/>
      <c r="F1004" s="12"/>
    </row>
    <row r="1005" spans="2:6" x14ac:dyDescent="0.2">
      <c r="B1005" s="12"/>
      <c r="F1005" s="12"/>
    </row>
    <row r="1006" spans="2:6" x14ac:dyDescent="0.2">
      <c r="B1006" s="12"/>
      <c r="F1006" s="12"/>
    </row>
    <row r="1007" spans="2:6" x14ac:dyDescent="0.2">
      <c r="B1007" s="12"/>
      <c r="F1007" s="12"/>
    </row>
    <row r="1008" spans="2:6" x14ac:dyDescent="0.2">
      <c r="B1008" s="12"/>
      <c r="F1008" s="12"/>
    </row>
    <row r="1009" spans="2:6" x14ac:dyDescent="0.2">
      <c r="B1009" s="12"/>
      <c r="F1009" s="12"/>
    </row>
    <row r="1010" spans="2:6" x14ac:dyDescent="0.2">
      <c r="B1010" s="12"/>
      <c r="F1010" s="12"/>
    </row>
    <row r="1011" spans="2:6" x14ac:dyDescent="0.2">
      <c r="B1011" s="12"/>
      <c r="F1011" s="12"/>
    </row>
    <row r="1012" spans="2:6" x14ac:dyDescent="0.2">
      <c r="B1012" s="12"/>
      <c r="F1012" s="12"/>
    </row>
    <row r="1013" spans="2:6" x14ac:dyDescent="0.2">
      <c r="B1013" s="12"/>
      <c r="F1013" s="12"/>
    </row>
    <row r="1014" spans="2:6" x14ac:dyDescent="0.2">
      <c r="B1014" s="12"/>
      <c r="F1014" s="12"/>
    </row>
    <row r="1015" spans="2:6" x14ac:dyDescent="0.2">
      <c r="B1015" s="12"/>
      <c r="F1015" s="12"/>
    </row>
    <row r="1016" spans="2:6" x14ac:dyDescent="0.2">
      <c r="B1016" s="12"/>
      <c r="F1016" s="12"/>
    </row>
    <row r="1017" spans="2:6" x14ac:dyDescent="0.2">
      <c r="B1017" s="12"/>
      <c r="F1017" s="12"/>
    </row>
    <row r="1018" spans="2:6" x14ac:dyDescent="0.2">
      <c r="B1018" s="12"/>
      <c r="F1018" s="12"/>
    </row>
    <row r="1019" spans="2:6" x14ac:dyDescent="0.2">
      <c r="B1019" s="12"/>
      <c r="F1019" s="12"/>
    </row>
    <row r="1020" spans="2:6" x14ac:dyDescent="0.2">
      <c r="B1020" s="12"/>
      <c r="F1020" s="12"/>
    </row>
    <row r="1021" spans="2:6" x14ac:dyDescent="0.2">
      <c r="B1021" s="12"/>
      <c r="F1021" s="12"/>
    </row>
    <row r="1022" spans="2:6" x14ac:dyDescent="0.2">
      <c r="B1022" s="12"/>
      <c r="F1022" s="12"/>
    </row>
    <row r="1023" spans="2:6" x14ac:dyDescent="0.2">
      <c r="B1023" s="12"/>
      <c r="F1023" s="12"/>
    </row>
    <row r="1024" spans="2:6" x14ac:dyDescent="0.2">
      <c r="B1024" s="12"/>
      <c r="F1024" s="12"/>
    </row>
    <row r="1025" spans="2:6" x14ac:dyDescent="0.2">
      <c r="B1025" s="12"/>
      <c r="F1025" s="12"/>
    </row>
    <row r="1026" spans="2:6" x14ac:dyDescent="0.2">
      <c r="B1026" s="12"/>
      <c r="F1026" s="12"/>
    </row>
    <row r="1027" spans="2:6" x14ac:dyDescent="0.2">
      <c r="B1027" s="12"/>
      <c r="F1027" s="12"/>
    </row>
    <row r="1028" spans="2:6" x14ac:dyDescent="0.2">
      <c r="B1028" s="12"/>
      <c r="F1028" s="12"/>
    </row>
    <row r="1029" spans="2:6" x14ac:dyDescent="0.2">
      <c r="B1029" s="12"/>
      <c r="F1029" s="12"/>
    </row>
    <row r="1030" spans="2:6" x14ac:dyDescent="0.2">
      <c r="B1030" s="12"/>
      <c r="F1030" s="12"/>
    </row>
    <row r="1031" spans="2:6" x14ac:dyDescent="0.2">
      <c r="B1031" s="12"/>
      <c r="F1031" s="12"/>
    </row>
    <row r="1032" spans="2:6" x14ac:dyDescent="0.2">
      <c r="B1032" s="12"/>
      <c r="F1032" s="12"/>
    </row>
    <row r="1033" spans="2:6" x14ac:dyDescent="0.2">
      <c r="B1033" s="12"/>
      <c r="F1033" s="12"/>
    </row>
    <row r="1034" spans="2:6" x14ac:dyDescent="0.2">
      <c r="B1034" s="12"/>
      <c r="F1034" s="12"/>
    </row>
    <row r="1035" spans="2:6" x14ac:dyDescent="0.2">
      <c r="B1035" s="12"/>
      <c r="F1035" s="12"/>
    </row>
    <row r="1036" spans="2:6" x14ac:dyDescent="0.2">
      <c r="B1036" s="12"/>
      <c r="F1036" s="12"/>
    </row>
    <row r="1037" spans="2:6" x14ac:dyDescent="0.2">
      <c r="B1037" s="12"/>
      <c r="F1037" s="12"/>
    </row>
    <row r="1038" spans="2:6" x14ac:dyDescent="0.2">
      <c r="B1038" s="12"/>
      <c r="F1038" s="12"/>
    </row>
    <row r="1039" spans="2:6" x14ac:dyDescent="0.2">
      <c r="B1039" s="12"/>
      <c r="F1039" s="12"/>
    </row>
    <row r="1040" spans="2:6" x14ac:dyDescent="0.2">
      <c r="B1040" s="12"/>
      <c r="F1040" s="12"/>
    </row>
    <row r="1041" spans="2:6" x14ac:dyDescent="0.2">
      <c r="B1041" s="12"/>
      <c r="F1041" s="12"/>
    </row>
    <row r="1042" spans="2:6" x14ac:dyDescent="0.2">
      <c r="B1042" s="12"/>
      <c r="F1042" s="12"/>
    </row>
    <row r="1043" spans="2:6" x14ac:dyDescent="0.2">
      <c r="B1043" s="12"/>
      <c r="F1043" s="12"/>
    </row>
    <row r="1044" spans="2:6" x14ac:dyDescent="0.2">
      <c r="B1044" s="12"/>
      <c r="F1044" s="12"/>
    </row>
    <row r="1045" spans="2:6" x14ac:dyDescent="0.2">
      <c r="B1045" s="12"/>
      <c r="F1045" s="12"/>
    </row>
    <row r="1046" spans="2:6" x14ac:dyDescent="0.2">
      <c r="B1046" s="12"/>
      <c r="F1046" s="12"/>
    </row>
    <row r="1047" spans="2:6" x14ac:dyDescent="0.2">
      <c r="B1047" s="12"/>
      <c r="F1047" s="12"/>
    </row>
    <row r="1048" spans="2:6" x14ac:dyDescent="0.2">
      <c r="B1048" s="12"/>
      <c r="F1048" s="12"/>
    </row>
    <row r="1049" spans="2:6" x14ac:dyDescent="0.2">
      <c r="B1049" s="12"/>
      <c r="F1049" s="12"/>
    </row>
    <row r="1050" spans="2:6" x14ac:dyDescent="0.2">
      <c r="B1050" s="12"/>
      <c r="F1050" s="12"/>
    </row>
    <row r="1051" spans="2:6" x14ac:dyDescent="0.2">
      <c r="B1051" s="12"/>
      <c r="F1051" s="12"/>
    </row>
    <row r="1052" spans="2:6" x14ac:dyDescent="0.2">
      <c r="B1052" s="12"/>
      <c r="F1052" s="12"/>
    </row>
    <row r="1053" spans="2:6" x14ac:dyDescent="0.2">
      <c r="B1053" s="12"/>
      <c r="F1053" s="12"/>
    </row>
    <row r="1054" spans="2:6" x14ac:dyDescent="0.2">
      <c r="B1054" s="12"/>
      <c r="F1054" s="12"/>
    </row>
    <row r="1055" spans="2:6" x14ac:dyDescent="0.2">
      <c r="B1055" s="12"/>
      <c r="F1055" s="12"/>
    </row>
    <row r="1056" spans="2:6" x14ac:dyDescent="0.2">
      <c r="B1056" s="12"/>
      <c r="F1056" s="12"/>
    </row>
    <row r="1057" spans="2:6" x14ac:dyDescent="0.2">
      <c r="B1057" s="12"/>
      <c r="F1057" s="12"/>
    </row>
    <row r="1058" spans="2:6" x14ac:dyDescent="0.2">
      <c r="B1058" s="12"/>
      <c r="F1058" s="12"/>
    </row>
    <row r="1059" spans="2:6" x14ac:dyDescent="0.2">
      <c r="B1059" s="12"/>
      <c r="F1059" s="12"/>
    </row>
    <row r="1060" spans="2:6" x14ac:dyDescent="0.2">
      <c r="B1060" s="12"/>
      <c r="F1060" s="12"/>
    </row>
    <row r="1061" spans="2:6" x14ac:dyDescent="0.2">
      <c r="B1061" s="12"/>
      <c r="F1061" s="12"/>
    </row>
    <row r="1062" spans="2:6" x14ac:dyDescent="0.2">
      <c r="B1062" s="12"/>
      <c r="F1062" s="12"/>
    </row>
    <row r="1063" spans="2:6" x14ac:dyDescent="0.2">
      <c r="B1063" s="12"/>
      <c r="F1063" s="12"/>
    </row>
    <row r="1064" spans="2:6" x14ac:dyDescent="0.2">
      <c r="B1064" s="12"/>
      <c r="F1064" s="12"/>
    </row>
    <row r="1065" spans="2:6" x14ac:dyDescent="0.2">
      <c r="B1065" s="12"/>
      <c r="F1065" s="12"/>
    </row>
    <row r="1066" spans="2:6" x14ac:dyDescent="0.2">
      <c r="B1066" s="12"/>
      <c r="F1066" s="12"/>
    </row>
    <row r="1067" spans="2:6" x14ac:dyDescent="0.2">
      <c r="B1067" s="12"/>
      <c r="F1067" s="12"/>
    </row>
    <row r="1068" spans="2:6" x14ac:dyDescent="0.2">
      <c r="B1068" s="12"/>
      <c r="F1068" s="12"/>
    </row>
    <row r="1069" spans="2:6" x14ac:dyDescent="0.2">
      <c r="B1069" s="12"/>
      <c r="F1069" s="12"/>
    </row>
    <row r="1070" spans="2:6" x14ac:dyDescent="0.2">
      <c r="B1070" s="12"/>
      <c r="F1070" s="12"/>
    </row>
    <row r="1071" spans="2:6" x14ac:dyDescent="0.2">
      <c r="B1071" s="12"/>
      <c r="F1071" s="12"/>
    </row>
    <row r="1072" spans="2:6" x14ac:dyDescent="0.2">
      <c r="B1072" s="12"/>
      <c r="F1072" s="12"/>
    </row>
    <row r="1073" spans="2:6" x14ac:dyDescent="0.2">
      <c r="B1073" s="12"/>
      <c r="F1073" s="12"/>
    </row>
    <row r="1074" spans="2:6" x14ac:dyDescent="0.2">
      <c r="B1074" s="12"/>
      <c r="F1074" s="12"/>
    </row>
    <row r="1075" spans="2:6" x14ac:dyDescent="0.2">
      <c r="B1075" s="12"/>
      <c r="F1075" s="12"/>
    </row>
    <row r="1076" spans="2:6" x14ac:dyDescent="0.2">
      <c r="B1076" s="12"/>
      <c r="F1076" s="12"/>
    </row>
    <row r="1077" spans="2:6" x14ac:dyDescent="0.2">
      <c r="B1077" s="12"/>
      <c r="F1077" s="12"/>
    </row>
    <row r="1078" spans="2:6" x14ac:dyDescent="0.2">
      <c r="B1078" s="12"/>
      <c r="F1078" s="12"/>
    </row>
    <row r="1079" spans="2:6" x14ac:dyDescent="0.2">
      <c r="B1079" s="12"/>
      <c r="F1079" s="12"/>
    </row>
    <row r="1080" spans="2:6" x14ac:dyDescent="0.2">
      <c r="B1080" s="12"/>
      <c r="F1080" s="12"/>
    </row>
    <row r="1081" spans="2:6" x14ac:dyDescent="0.2">
      <c r="B1081" s="12"/>
      <c r="F1081" s="12"/>
    </row>
    <row r="1082" spans="2:6" x14ac:dyDescent="0.2">
      <c r="B1082" s="12"/>
      <c r="F1082" s="12"/>
    </row>
    <row r="1083" spans="2:6" x14ac:dyDescent="0.2">
      <c r="B1083" s="12"/>
      <c r="F1083" s="12"/>
    </row>
    <row r="1084" spans="2:6" x14ac:dyDescent="0.2">
      <c r="B1084" s="12"/>
      <c r="F1084" s="12"/>
    </row>
    <row r="1085" spans="2:6" x14ac:dyDescent="0.2">
      <c r="B1085" s="12"/>
      <c r="F1085" s="12"/>
    </row>
    <row r="1086" spans="2:6" x14ac:dyDescent="0.2">
      <c r="B1086" s="12"/>
      <c r="F1086" s="12"/>
    </row>
    <row r="1087" spans="2:6" x14ac:dyDescent="0.2">
      <c r="B1087" s="12"/>
      <c r="F1087" s="12"/>
    </row>
    <row r="1088" spans="2:6" x14ac:dyDescent="0.2">
      <c r="B1088" s="12"/>
      <c r="F1088" s="12"/>
    </row>
    <row r="1089" spans="2:6" x14ac:dyDescent="0.2">
      <c r="B1089" s="12"/>
      <c r="F1089" s="12"/>
    </row>
    <row r="1090" spans="2:6" x14ac:dyDescent="0.2">
      <c r="B1090" s="12"/>
      <c r="F1090" s="12"/>
    </row>
    <row r="1091" spans="2:6" x14ac:dyDescent="0.2">
      <c r="B1091" s="12"/>
      <c r="F1091" s="12"/>
    </row>
    <row r="1092" spans="2:6" x14ac:dyDescent="0.2">
      <c r="B1092" s="12"/>
      <c r="F1092" s="12"/>
    </row>
    <row r="1093" spans="2:6" x14ac:dyDescent="0.2">
      <c r="B1093" s="12"/>
      <c r="F1093" s="12"/>
    </row>
    <row r="1094" spans="2:6" x14ac:dyDescent="0.2">
      <c r="B1094" s="12"/>
      <c r="F1094" s="12"/>
    </row>
    <row r="1095" spans="2:6" x14ac:dyDescent="0.2">
      <c r="B1095" s="12"/>
      <c r="F1095" s="12"/>
    </row>
    <row r="1096" spans="2:6" x14ac:dyDescent="0.2">
      <c r="B1096" s="12"/>
      <c r="F1096" s="12"/>
    </row>
    <row r="1097" spans="2:6" x14ac:dyDescent="0.2">
      <c r="B1097" s="12"/>
      <c r="F1097" s="12"/>
    </row>
    <row r="1098" spans="2:6" x14ac:dyDescent="0.2">
      <c r="B1098" s="12"/>
      <c r="F1098" s="12"/>
    </row>
    <row r="1099" spans="2:6" x14ac:dyDescent="0.2">
      <c r="B1099" s="12"/>
      <c r="F1099" s="12"/>
    </row>
    <row r="1100" spans="2:6" x14ac:dyDescent="0.2">
      <c r="B1100" s="12"/>
      <c r="F1100" s="12"/>
    </row>
    <row r="1101" spans="2:6" x14ac:dyDescent="0.2">
      <c r="B1101" s="12"/>
      <c r="F1101" s="12"/>
    </row>
    <row r="1102" spans="2:6" x14ac:dyDescent="0.2">
      <c r="B1102" s="12"/>
      <c r="F1102" s="12"/>
    </row>
    <row r="1103" spans="2:6" x14ac:dyDescent="0.2">
      <c r="B1103" s="12"/>
      <c r="F1103" s="12"/>
    </row>
    <row r="1104" spans="2:6" x14ac:dyDescent="0.2">
      <c r="B1104" s="12"/>
      <c r="F1104" s="12"/>
    </row>
    <row r="1105" spans="2:6" x14ac:dyDescent="0.2">
      <c r="B1105" s="12"/>
      <c r="F1105" s="12"/>
    </row>
    <row r="1106" spans="2:6" x14ac:dyDescent="0.2">
      <c r="B1106" s="12"/>
      <c r="F1106" s="12"/>
    </row>
    <row r="1107" spans="2:6" x14ac:dyDescent="0.2">
      <c r="B1107" s="12"/>
      <c r="F1107" s="12"/>
    </row>
    <row r="1108" spans="2:6" x14ac:dyDescent="0.2">
      <c r="B1108" s="12"/>
      <c r="F1108" s="12"/>
    </row>
    <row r="1109" spans="2:6" x14ac:dyDescent="0.2">
      <c r="B1109" s="12"/>
      <c r="F1109" s="12"/>
    </row>
    <row r="1110" spans="2:6" x14ac:dyDescent="0.2">
      <c r="B1110" s="12"/>
      <c r="F1110" s="12"/>
    </row>
    <row r="1111" spans="2:6" x14ac:dyDescent="0.2">
      <c r="B1111" s="12"/>
      <c r="F1111" s="12"/>
    </row>
    <row r="1112" spans="2:6" x14ac:dyDescent="0.2">
      <c r="B1112" s="12"/>
      <c r="F1112" s="12"/>
    </row>
    <row r="1113" spans="2:6" x14ac:dyDescent="0.2">
      <c r="B1113" s="12"/>
      <c r="F1113" s="12"/>
    </row>
    <row r="1114" spans="2:6" x14ac:dyDescent="0.2">
      <c r="B1114" s="12"/>
      <c r="F1114" s="12"/>
    </row>
    <row r="1115" spans="2:6" x14ac:dyDescent="0.2">
      <c r="B1115" s="12"/>
      <c r="F1115" s="12"/>
    </row>
    <row r="1116" spans="2:6" x14ac:dyDescent="0.2">
      <c r="B1116" s="12"/>
      <c r="F1116" s="12"/>
    </row>
    <row r="1117" spans="2:6" x14ac:dyDescent="0.2">
      <c r="B1117" s="12"/>
      <c r="F1117" s="12"/>
    </row>
    <row r="1118" spans="2:6" x14ac:dyDescent="0.2">
      <c r="B1118" s="12"/>
      <c r="F1118" s="12"/>
    </row>
    <row r="1119" spans="2:6" x14ac:dyDescent="0.2">
      <c r="B1119" s="12"/>
      <c r="F1119" s="12"/>
    </row>
    <row r="1120" spans="2:6" x14ac:dyDescent="0.2">
      <c r="B1120" s="12"/>
      <c r="F1120" s="12"/>
    </row>
    <row r="1121" spans="2:6" x14ac:dyDescent="0.2">
      <c r="B1121" s="12"/>
      <c r="F1121" s="12"/>
    </row>
    <row r="1122" spans="2:6" x14ac:dyDescent="0.2">
      <c r="B1122" s="12"/>
      <c r="F1122" s="12"/>
    </row>
    <row r="1123" spans="2:6" x14ac:dyDescent="0.2">
      <c r="B1123" s="12"/>
      <c r="F1123" s="12"/>
    </row>
    <row r="1124" spans="2:6" x14ac:dyDescent="0.2">
      <c r="B1124" s="12"/>
      <c r="F1124" s="12"/>
    </row>
    <row r="1125" spans="2:6" x14ac:dyDescent="0.2">
      <c r="B1125" s="12"/>
      <c r="F1125" s="12"/>
    </row>
    <row r="1126" spans="2:6" x14ac:dyDescent="0.2">
      <c r="B1126" s="12"/>
      <c r="F1126" s="12"/>
    </row>
    <row r="1127" spans="2:6" x14ac:dyDescent="0.2">
      <c r="B1127" s="12"/>
      <c r="F1127" s="12"/>
    </row>
    <row r="1128" spans="2:6" x14ac:dyDescent="0.2">
      <c r="B1128" s="12"/>
      <c r="F1128" s="12"/>
    </row>
    <row r="1129" spans="2:6" x14ac:dyDescent="0.2">
      <c r="B1129" s="12"/>
      <c r="F1129" s="12"/>
    </row>
    <row r="1130" spans="2:6" x14ac:dyDescent="0.2">
      <c r="B1130" s="12"/>
      <c r="F1130" s="12"/>
    </row>
    <row r="1131" spans="2:6" x14ac:dyDescent="0.2">
      <c r="B1131" s="12"/>
      <c r="F1131" s="12"/>
    </row>
    <row r="1132" spans="2:6" x14ac:dyDescent="0.2">
      <c r="B1132" s="12"/>
      <c r="F1132" s="12"/>
    </row>
    <row r="1133" spans="2:6" x14ac:dyDescent="0.2">
      <c r="B1133" s="12"/>
      <c r="F1133" s="12"/>
    </row>
    <row r="1134" spans="2:6" x14ac:dyDescent="0.2">
      <c r="B1134" s="12"/>
      <c r="F1134" s="12"/>
    </row>
    <row r="1135" spans="2:6" x14ac:dyDescent="0.2">
      <c r="B1135" s="12"/>
      <c r="F1135" s="12"/>
    </row>
    <row r="1136" spans="2:6" x14ac:dyDescent="0.2">
      <c r="B1136" s="12"/>
      <c r="F1136" s="12"/>
    </row>
    <row r="1137" spans="2:6" x14ac:dyDescent="0.2">
      <c r="B1137" s="12"/>
      <c r="F1137" s="12"/>
    </row>
    <row r="1138" spans="2:6" x14ac:dyDescent="0.2">
      <c r="B1138" s="12"/>
      <c r="F1138" s="12"/>
    </row>
    <row r="1139" spans="2:6" x14ac:dyDescent="0.2">
      <c r="B1139" s="12"/>
      <c r="F1139" s="12"/>
    </row>
  </sheetData>
  <phoneticPr fontId="20" type="noConversion"/>
  <hyperlinks>
    <hyperlink ref="P182" r:id="rId1" display="http://www.bav-astro.de/sfs/BAVM_link.php?BAVMnr=8"/>
    <hyperlink ref="P183" r:id="rId2" display="http://www.bav-astro.de/sfs/BAVM_link.php?BAVMnr=8"/>
    <hyperlink ref="P184" r:id="rId3" display="http://www.bav-astro.de/sfs/BAVM_link.php?BAVMnr=8"/>
    <hyperlink ref="P185" r:id="rId4" display="http://www.bav-astro.de/sfs/BAVM_link.php?BAVMnr=8"/>
    <hyperlink ref="P186" r:id="rId5" display="http://www.bav-astro.de/sfs/BAVM_link.php?BAVMnr=8"/>
    <hyperlink ref="P187" r:id="rId6" display="http://www.bav-astro.de/sfs/BAVM_link.php?BAVMnr=8"/>
    <hyperlink ref="P188" r:id="rId7" display="http://www.bav-astro.de/sfs/BAVM_link.php?BAVMnr=8"/>
    <hyperlink ref="P189" r:id="rId8" display="http://www.bav-astro.de/sfs/BAVM_link.php?BAVMnr=8"/>
    <hyperlink ref="P190" r:id="rId9" display="http://www.bav-astro.de/sfs/BAVM_link.php?BAVMnr=8"/>
    <hyperlink ref="P191" r:id="rId10" display="http://www.bav-astro.de/sfs/BAVM_link.php?BAVMnr=8"/>
    <hyperlink ref="P192" r:id="rId11" display="http://www.bav-astro.de/sfs/BAVM_link.php?BAVMnr=8"/>
    <hyperlink ref="P193" r:id="rId12" display="http://www.bav-astro.de/sfs/BAVM_link.php?BAVMnr=8"/>
    <hyperlink ref="P194" r:id="rId13" display="http://www.bav-astro.de/sfs/BAVM_link.php?BAVMnr=8"/>
    <hyperlink ref="P195" r:id="rId14" display="http://www.bav-astro.de/sfs/BAVM_link.php?BAVMnr=12"/>
    <hyperlink ref="P196" r:id="rId15" display="http://www.bav-astro.de/sfs/BAVM_link.php?BAVMnr=12"/>
    <hyperlink ref="P197" r:id="rId16" display="http://www.bav-astro.de/sfs/BAVM_link.php?BAVMnr=12"/>
    <hyperlink ref="P198" r:id="rId17" display="http://www.bav-astro.de/sfs/BAVM_link.php?BAVMnr=12"/>
    <hyperlink ref="P199" r:id="rId18" display="http://www.bav-astro.de/sfs/BAVM_link.php?BAVMnr=12"/>
    <hyperlink ref="P200" r:id="rId19" display="http://www.bav-astro.de/sfs/BAVM_link.php?BAVMnr=13"/>
    <hyperlink ref="P201" r:id="rId20" display="http://www.bav-astro.de/sfs/BAVM_link.php?BAVMnr=15"/>
    <hyperlink ref="P202" r:id="rId21" display="http://www.bav-astro.de/sfs/BAVM_link.php?BAVMnr=15"/>
    <hyperlink ref="P11" r:id="rId22" display="http://www.konkoly.hu/cgi-bin/IBVS?111"/>
    <hyperlink ref="P209" r:id="rId23" display="http://www.bav-astro.de/sfs/BAVM_link.php?BAVMnr=18"/>
    <hyperlink ref="P14" r:id="rId24" display="http://www.konkoly.hu/cgi-bin/IBVS?114"/>
    <hyperlink ref="P15" r:id="rId25" display="http://www.konkoly.hu/cgi-bin/IBVS?114"/>
    <hyperlink ref="P16" r:id="rId26" display="http://www.konkoly.hu/cgi-bin/IBVS?114"/>
    <hyperlink ref="P216" r:id="rId27" display="http://www.bav-astro.de/sfs/BAVM_link.php?BAVMnr=18"/>
    <hyperlink ref="P17" r:id="rId28" display="http://www.konkoly.hu/cgi-bin/IBVS?114"/>
    <hyperlink ref="P219" r:id="rId29" display="http://www.bav-astro.de/sfs/BAVM_link.php?BAVMnr=18"/>
    <hyperlink ref="P18" r:id="rId30" display="http://www.konkoly.hu/cgi-bin/IBVS?119"/>
    <hyperlink ref="P19" r:id="rId31" display="http://www.konkoly.hu/cgi-bin/IBVS?154"/>
    <hyperlink ref="P20" r:id="rId32" display="http://www.konkoly.hu/cgi-bin/IBVS?154"/>
    <hyperlink ref="P21" r:id="rId33" display="http://www.konkoly.hu/cgi-bin/IBVS?154"/>
    <hyperlink ref="P22" r:id="rId34" display="http://www.konkoly.hu/cgi-bin/IBVS?154"/>
    <hyperlink ref="P23" r:id="rId35" display="http://www.konkoly.hu/cgi-bin/IBVS?154"/>
    <hyperlink ref="P24" r:id="rId36" display="http://www.konkoly.hu/cgi-bin/IBVS?154"/>
    <hyperlink ref="P220" r:id="rId37" display="http://www.bav-astro.de/sfs/BAVM_link.php?BAVMnr=23"/>
    <hyperlink ref="P221" r:id="rId38" display="http://www.bav-astro.de/sfs/BAVM_link.php?BAVMnr=23"/>
    <hyperlink ref="P222" r:id="rId39" display="http://www.bav-astro.de/sfs/BAVM_link.php?BAVMnr=23"/>
    <hyperlink ref="P223" r:id="rId40" display="http://www.bav-astro.de/sfs/BAVM_link.php?BAVMnr=23"/>
    <hyperlink ref="P25" r:id="rId41" display="http://www.konkoly.hu/cgi-bin/IBVS?247"/>
    <hyperlink ref="P26" r:id="rId42" display="http://www.konkoly.hu/cgi-bin/IBVS?456"/>
    <hyperlink ref="P27" r:id="rId43" display="http://www.konkoly.hu/cgi-bin/IBVS?456"/>
    <hyperlink ref="P227" r:id="rId44" display="http://www.bav-astro.de/sfs/BAVM_link.php?BAVMnr=25"/>
    <hyperlink ref="P228" r:id="rId45" display="http://www.bav-astro.de/sfs/BAVM_link.php?BAVMnr=25"/>
    <hyperlink ref="P229" r:id="rId46" display="http://www.bav-astro.de/sfs/BAVM_link.php?BAVMnr=25"/>
    <hyperlink ref="P44" r:id="rId47" display="http://www.konkoly.hu/cgi-bin/IBVS?937"/>
    <hyperlink ref="P48" r:id="rId48" display="http://www.konkoly.hu/cgi-bin/IBVS?1053"/>
    <hyperlink ref="P58" r:id="rId49" display="http://www.konkoly.hu/cgi-bin/IBVS?1350"/>
    <hyperlink ref="P65" r:id="rId50" display="http://www.konkoly.hu/cgi-bin/IBVS?1502"/>
    <hyperlink ref="P74" r:id="rId51" display="http://www.konkoly.hu/cgi-bin/IBVS?2545"/>
    <hyperlink ref="P93" r:id="rId52" display="http://www.konkoly.hu/cgi-bin/IBVS?2545"/>
    <hyperlink ref="P101" r:id="rId53" display="http://www.bav-astro.de/sfs/BAVM_link.php?BAVMnr=43"/>
    <hyperlink ref="P102" r:id="rId54" display="http://www.bav-astro.de/sfs/BAVM_link.php?BAVMnr=43"/>
    <hyperlink ref="P103" r:id="rId55" display="http://www.bav-astro.de/sfs/BAVM_link.php?BAVMnr=46"/>
    <hyperlink ref="P105" r:id="rId56" display="http://www.konkoly.hu/cgi-bin/IBVS?3355"/>
    <hyperlink ref="P114" r:id="rId57" display="http://www.bav-astro.de/sfs/BAVM_link.php?BAVMnr=50"/>
    <hyperlink ref="P115" r:id="rId58" display="http://www.bav-astro.de/sfs/BAVM_link.php?BAVMnr=50"/>
    <hyperlink ref="P117" r:id="rId59" display="http://www.bav-astro.de/sfs/BAVM_link.php?BAVMnr=52"/>
    <hyperlink ref="P130" r:id="rId60" display="http://www.bav-astro.de/sfs/BAVM_link.php?BAVMnr=62"/>
    <hyperlink ref="P146" r:id="rId61" display="http://www.konkoly.hu/cgi-bin/IBVS?4887"/>
    <hyperlink ref="P147" r:id="rId62" display="http://www.bav-astro.de/sfs/BAVM_link.php?BAVMnr=113"/>
    <hyperlink ref="P263" r:id="rId63" display="http://www.bav-astro.de/sfs/BAVM_link.php?BAVMnr=122"/>
    <hyperlink ref="P148" r:id="rId64" display="http://www.bav-astro.de/sfs/BAVM_link.php?BAVMnr=128"/>
    <hyperlink ref="P149" r:id="rId65" display="http://www.konkoly.hu/cgi-bin/IBVS?4840"/>
    <hyperlink ref="P268" r:id="rId66" display="http://www.bav-astro.de/sfs/BAVM_link.php?BAVMnr=131"/>
    <hyperlink ref="P150" r:id="rId67" display="http://www.konkoly.hu/cgi-bin/IBVS?4840"/>
    <hyperlink ref="P270" r:id="rId68" display="http://www.bav-astro.de/sfs/BAVM_link.php?BAVMnr=143"/>
    <hyperlink ref="P272" r:id="rId69" display="http://www.konkoly.hu/cgi-bin/IBVS?5251"/>
    <hyperlink ref="P274" r:id="rId70" display="http://www.bav-astro.de/sfs/BAVM_link.php?BAVMnr=154"/>
    <hyperlink ref="P151" r:id="rId71" display="http://www.bav-astro.de/sfs/BAVM_link.php?BAVMnr=158"/>
    <hyperlink ref="P279" r:id="rId72" display="http://www.bav-astro.de/sfs/BAVM_link.php?BAVMnr=171"/>
    <hyperlink ref="P152" r:id="rId73" display="http://var.astro.cz/oejv/issues/oejv0074.pdf"/>
    <hyperlink ref="P153" r:id="rId74" display="http://www.konkoly.hu/cgi-bin/IBVS?5694"/>
    <hyperlink ref="P154" r:id="rId75" display="http://www.bav-astro.de/sfs/BAVM_link.php?BAVMnr=173"/>
    <hyperlink ref="P155" r:id="rId76" display="http://www.bav-astro.de/sfs/BAVM_link.php?BAVMnr=174"/>
    <hyperlink ref="P156" r:id="rId77" display="http://www.konkoly.hu/cgi-bin/IBVS?5636"/>
    <hyperlink ref="P157" r:id="rId78" display="http://www.konkoly.hu/cgi-bin/IBVS?5636"/>
    <hyperlink ref="P158" r:id="rId79" display="http://www.bav-astro.de/sfs/BAVM_link.php?BAVMnr=178"/>
    <hyperlink ref="P159" r:id="rId80" display="http://www.bav-astro.de/sfs/BAVM_link.php?BAVMnr=178"/>
    <hyperlink ref="P160" r:id="rId81" display="http://www.konkoly.hu/cgi-bin/IBVS?5741"/>
    <hyperlink ref="P161" r:id="rId82" display="http://www.konkoly.hu/cgi-bin/IBVS?5933"/>
    <hyperlink ref="P162" r:id="rId83" display="http://www.konkoly.hu/cgi-bin/IBVS?5933"/>
    <hyperlink ref="P163" r:id="rId84" display="http://www.konkoly.hu/cgi-bin/IBVS?5933"/>
    <hyperlink ref="P286" r:id="rId85" display="http://www.bav-astro.de/sfs/BAVM_link.php?BAVMnr=203"/>
    <hyperlink ref="P164" r:id="rId86" display="http://www.aavso.org/sites/default/files/jaavso/v36n2/186.pdf"/>
    <hyperlink ref="P165" r:id="rId87" display="http://www.aavso.org/sites/default/files/jaavso/v36n2/186.pdf"/>
    <hyperlink ref="P166" r:id="rId88" display="http://www.aavso.org/sites/default/files/jaavso/v36n2/186.pdf"/>
    <hyperlink ref="P169" r:id="rId89" display="http://www.bav-astro.de/sfs/BAVM_link.php?BAVMnr=214"/>
    <hyperlink ref="P174" r:id="rId90" display="http://www.bav-astro.de/sfs/BAVM_link.php?BAVMnr=234"/>
    <hyperlink ref="P175" r:id="rId91" display="http://www.bav-astro.de/sfs/BAVM_link.php?BAVMnr=239"/>
    <hyperlink ref="P177" r:id="rId92" display="http://www.bav-astro.de/sfs/BAVM_link.php?BAVMnr=238"/>
    <hyperlink ref="P13" r:id="rId93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2002-07-30T05:00:25Z</dcterms:created>
  <dcterms:modified xsi:type="dcterms:W3CDTF">2023-01-19T03:45:56Z</dcterms:modified>
</cp:coreProperties>
</file>