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DB69654E-9DD2-4282-AEF2-C98FD3FE964A}" xr6:coauthVersionLast="47" xr6:coauthVersionMax="47" xr10:uidLastSave="{00000000-0000-0000-0000-000000000000}"/>
  <bookViews>
    <workbookView xWindow="14085" yWindow="315" windowWidth="12735" windowHeight="1458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01" i="1" l="1"/>
  <c r="Q599" i="1"/>
  <c r="Q600" i="1"/>
  <c r="Q598" i="1"/>
  <c r="C7" i="1"/>
  <c r="C8" i="1"/>
  <c r="C9" i="1"/>
  <c r="D9" i="1"/>
  <c r="F16" i="1"/>
  <c r="C17" i="1"/>
  <c r="Q21" i="1"/>
  <c r="Q22" i="1"/>
  <c r="Q23" i="1"/>
  <c r="Q24" i="1"/>
  <c r="Q25" i="1"/>
  <c r="E26" i="1"/>
  <c r="F26" i="1" s="1"/>
  <c r="G26" i="1" s="1"/>
  <c r="J26" i="1" s="1"/>
  <c r="Q26" i="1"/>
  <c r="Q27" i="1"/>
  <c r="Q28" i="1"/>
  <c r="Q29" i="1"/>
  <c r="Q30" i="1"/>
  <c r="Q31" i="1"/>
  <c r="Q32" i="1"/>
  <c r="Q33" i="1"/>
  <c r="Q34" i="1"/>
  <c r="Q35" i="1"/>
  <c r="Q36" i="1"/>
  <c r="E37" i="1"/>
  <c r="F37" i="1" s="1"/>
  <c r="G37" i="1" s="1"/>
  <c r="I37" i="1" s="1"/>
  <c r="Q37" i="1"/>
  <c r="Q38" i="1"/>
  <c r="Q39" i="1"/>
  <c r="Q40" i="1"/>
  <c r="Q41" i="1"/>
  <c r="Q42" i="1"/>
  <c r="Q43" i="1"/>
  <c r="Q44" i="1"/>
  <c r="Q45" i="1"/>
  <c r="Q46" i="1"/>
  <c r="Q47" i="1"/>
  <c r="E48" i="1"/>
  <c r="F48" i="1" s="1"/>
  <c r="G48" i="1" s="1"/>
  <c r="I48" i="1" s="1"/>
  <c r="Q48" i="1"/>
  <c r="Q49" i="1"/>
  <c r="Q50" i="1"/>
  <c r="Q51" i="1"/>
  <c r="E52" i="1"/>
  <c r="F52" i="1" s="1"/>
  <c r="Q52" i="1"/>
  <c r="Q53" i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Q62" i="1"/>
  <c r="E63" i="1"/>
  <c r="F63" i="1" s="1"/>
  <c r="G63" i="1" s="1"/>
  <c r="I63" i="1" s="1"/>
  <c r="Q63" i="1"/>
  <c r="Q64" i="1"/>
  <c r="Q65" i="1"/>
  <c r="Q66" i="1"/>
  <c r="E67" i="1"/>
  <c r="F67" i="1" s="1"/>
  <c r="G67" i="1" s="1"/>
  <c r="I67" i="1" s="1"/>
  <c r="Q67" i="1"/>
  <c r="Q68" i="1"/>
  <c r="Q69" i="1"/>
  <c r="Q70" i="1"/>
  <c r="E71" i="1"/>
  <c r="F71" i="1" s="1"/>
  <c r="G71" i="1" s="1"/>
  <c r="I71" i="1" s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J100" i="1" s="1"/>
  <c r="Q100" i="1"/>
  <c r="Q101" i="1"/>
  <c r="Q102" i="1"/>
  <c r="Q103" i="1"/>
  <c r="Q104" i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Q113" i="1"/>
  <c r="Q114" i="1"/>
  <c r="Q115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E124" i="1"/>
  <c r="F124" i="1" s="1"/>
  <c r="G124" i="1" s="1"/>
  <c r="I124" i="1" s="1"/>
  <c r="Q124" i="1"/>
  <c r="Q125" i="1"/>
  <c r="Q126" i="1"/>
  <c r="Q127" i="1"/>
  <c r="Q128" i="1"/>
  <c r="Q129" i="1"/>
  <c r="Q130" i="1"/>
  <c r="Q131" i="1"/>
  <c r="E132" i="1"/>
  <c r="F132" i="1" s="1"/>
  <c r="G132" i="1" s="1"/>
  <c r="I132" i="1" s="1"/>
  <c r="Q132" i="1"/>
  <c r="Q133" i="1"/>
  <c r="Q134" i="1"/>
  <c r="E135" i="1"/>
  <c r="F135" i="1" s="1"/>
  <c r="G135" i="1" s="1"/>
  <c r="I135" i="1" s="1"/>
  <c r="Q135" i="1"/>
  <c r="Q136" i="1"/>
  <c r="Q137" i="1"/>
  <c r="E138" i="1"/>
  <c r="F138" i="1" s="1"/>
  <c r="G138" i="1" s="1"/>
  <c r="I138" i="1" s="1"/>
  <c r="Q138" i="1"/>
  <c r="Q139" i="1"/>
  <c r="Q140" i="1"/>
  <c r="Q141" i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Q150" i="1"/>
  <c r="Q151" i="1"/>
  <c r="E152" i="1"/>
  <c r="F152" i="1" s="1"/>
  <c r="G152" i="1" s="1"/>
  <c r="J152" i="1" s="1"/>
  <c r="Q152" i="1"/>
  <c r="Q153" i="1"/>
  <c r="Q154" i="1"/>
  <c r="E155" i="1"/>
  <c r="F155" i="1" s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E173" i="1"/>
  <c r="F173" i="1" s="1"/>
  <c r="G173" i="1" s="1"/>
  <c r="J173" i="1" s="1"/>
  <c r="Q173" i="1"/>
  <c r="Q174" i="1"/>
  <c r="Q175" i="1"/>
  <c r="Q176" i="1"/>
  <c r="Q177" i="1"/>
  <c r="Q178" i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E189" i="1"/>
  <c r="F189" i="1" s="1"/>
  <c r="G189" i="1" s="1"/>
  <c r="J189" i="1" s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E206" i="1"/>
  <c r="F206" i="1" s="1"/>
  <c r="G206" i="1" s="1"/>
  <c r="I206" i="1" s="1"/>
  <c r="Q206" i="1"/>
  <c r="Q207" i="1"/>
  <c r="Q208" i="1"/>
  <c r="E209" i="1"/>
  <c r="F209" i="1" s="1"/>
  <c r="G209" i="1" s="1"/>
  <c r="I209" i="1" s="1"/>
  <c r="Q209" i="1"/>
  <c r="Q210" i="1"/>
  <c r="Q211" i="1"/>
  <c r="Q212" i="1"/>
  <c r="E213" i="1"/>
  <c r="F213" i="1" s="1"/>
  <c r="G213" i="1" s="1"/>
  <c r="J213" i="1" s="1"/>
  <c r="Q213" i="1"/>
  <c r="Q214" i="1"/>
  <c r="Q215" i="1"/>
  <c r="Q216" i="1"/>
  <c r="Q217" i="1"/>
  <c r="Q218" i="1"/>
  <c r="Q219" i="1"/>
  <c r="Q220" i="1"/>
  <c r="Q221" i="1"/>
  <c r="Q222" i="1"/>
  <c r="Q223" i="1"/>
  <c r="E224" i="1"/>
  <c r="F224" i="1" s="1"/>
  <c r="G224" i="1" s="1"/>
  <c r="I224" i="1" s="1"/>
  <c r="Q224" i="1"/>
  <c r="Q225" i="1"/>
  <c r="Q226" i="1"/>
  <c r="Q227" i="1"/>
  <c r="Q228" i="1"/>
  <c r="Q229" i="1"/>
  <c r="Q230" i="1"/>
  <c r="Q231" i="1"/>
  <c r="Q232" i="1"/>
  <c r="Q233" i="1"/>
  <c r="E234" i="1"/>
  <c r="F234" i="1" s="1"/>
  <c r="G234" i="1" s="1"/>
  <c r="I234" i="1" s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E293" i="1"/>
  <c r="F293" i="1" s="1"/>
  <c r="G293" i="1" s="1"/>
  <c r="I293" i="1" s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E309" i="1"/>
  <c r="F309" i="1" s="1"/>
  <c r="G309" i="1" s="1"/>
  <c r="I309" i="1" s="1"/>
  <c r="Q309" i="1"/>
  <c r="Q310" i="1"/>
  <c r="Q311" i="1"/>
  <c r="Q312" i="1"/>
  <c r="Q313" i="1"/>
  <c r="Q314" i="1"/>
  <c r="Q315" i="1"/>
  <c r="Q316" i="1"/>
  <c r="Q317" i="1"/>
  <c r="Q318" i="1"/>
  <c r="Q319" i="1"/>
  <c r="Q320" i="1"/>
  <c r="E321" i="1"/>
  <c r="F321" i="1" s="1"/>
  <c r="G321" i="1" s="1"/>
  <c r="I321" i="1" s="1"/>
  <c r="Q321" i="1"/>
  <c r="Q322" i="1"/>
  <c r="Q323" i="1"/>
  <c r="Q324" i="1"/>
  <c r="Q325" i="1"/>
  <c r="Q326" i="1"/>
  <c r="Q327" i="1"/>
  <c r="Q328" i="1"/>
  <c r="Q329" i="1"/>
  <c r="Q330" i="1"/>
  <c r="E331" i="1"/>
  <c r="F331" i="1" s="1"/>
  <c r="G331" i="1" s="1"/>
  <c r="I331" i="1" s="1"/>
  <c r="Q331" i="1"/>
  <c r="Q332" i="1"/>
  <c r="Q333" i="1"/>
  <c r="E334" i="1"/>
  <c r="F334" i="1" s="1"/>
  <c r="G334" i="1" s="1"/>
  <c r="I334" i="1" s="1"/>
  <c r="Q334" i="1"/>
  <c r="Q335" i="1"/>
  <c r="Q336" i="1"/>
  <c r="E337" i="1"/>
  <c r="F337" i="1" s="1"/>
  <c r="G337" i="1" s="1"/>
  <c r="I337" i="1" s="1"/>
  <c r="Q337" i="1"/>
  <c r="Q338" i="1"/>
  <c r="Q339" i="1"/>
  <c r="Q340" i="1"/>
  <c r="Q341" i="1"/>
  <c r="E342" i="1"/>
  <c r="F342" i="1" s="1"/>
  <c r="G342" i="1" s="1"/>
  <c r="I342" i="1" s="1"/>
  <c r="Q342" i="1"/>
  <c r="Q343" i="1"/>
  <c r="Q344" i="1"/>
  <c r="Q345" i="1"/>
  <c r="E346" i="1"/>
  <c r="F346" i="1" s="1"/>
  <c r="G346" i="1" s="1"/>
  <c r="I346" i="1" s="1"/>
  <c r="Q346" i="1"/>
  <c r="Q347" i="1"/>
  <c r="E348" i="1"/>
  <c r="F348" i="1" s="1"/>
  <c r="G348" i="1" s="1"/>
  <c r="I348" i="1" s="1"/>
  <c r="Q348" i="1"/>
  <c r="Q349" i="1"/>
  <c r="Q350" i="1"/>
  <c r="Q351" i="1"/>
  <c r="E352" i="1"/>
  <c r="F352" i="1" s="1"/>
  <c r="G352" i="1" s="1"/>
  <c r="I352" i="1" s="1"/>
  <c r="Q352" i="1"/>
  <c r="Q353" i="1"/>
  <c r="E354" i="1"/>
  <c r="F354" i="1" s="1"/>
  <c r="G354" i="1" s="1"/>
  <c r="I354" i="1" s="1"/>
  <c r="Q354" i="1"/>
  <c r="Q355" i="1"/>
  <c r="E356" i="1"/>
  <c r="F356" i="1" s="1"/>
  <c r="G356" i="1" s="1"/>
  <c r="J356" i="1" s="1"/>
  <c r="Q356" i="1"/>
  <c r="Q357" i="1"/>
  <c r="E358" i="1"/>
  <c r="F358" i="1" s="1"/>
  <c r="G358" i="1" s="1"/>
  <c r="I358" i="1" s="1"/>
  <c r="Q358" i="1"/>
  <c r="Q359" i="1"/>
  <c r="Q360" i="1"/>
  <c r="E361" i="1"/>
  <c r="F361" i="1" s="1"/>
  <c r="G361" i="1" s="1"/>
  <c r="J361" i="1" s="1"/>
  <c r="Q361" i="1"/>
  <c r="Q362" i="1"/>
  <c r="Q363" i="1"/>
  <c r="E364" i="1"/>
  <c r="F364" i="1"/>
  <c r="G364" i="1" s="1"/>
  <c r="I364" i="1" s="1"/>
  <c r="Q364" i="1"/>
  <c r="Q365" i="1"/>
  <c r="Q366" i="1"/>
  <c r="E367" i="1"/>
  <c r="F367" i="1" s="1"/>
  <c r="G367" i="1" s="1"/>
  <c r="I367" i="1" s="1"/>
  <c r="Q367" i="1"/>
  <c r="Q368" i="1"/>
  <c r="E369" i="1"/>
  <c r="F369" i="1" s="1"/>
  <c r="G369" i="1" s="1"/>
  <c r="I369" i="1" s="1"/>
  <c r="Q369" i="1"/>
  <c r="Q370" i="1"/>
  <c r="Q371" i="1"/>
  <c r="Q372" i="1"/>
  <c r="Q373" i="1"/>
  <c r="E374" i="1"/>
  <c r="F374" i="1" s="1"/>
  <c r="G374" i="1" s="1"/>
  <c r="I374" i="1" s="1"/>
  <c r="Q374" i="1"/>
  <c r="Q375" i="1"/>
  <c r="E376" i="1"/>
  <c r="F376" i="1" s="1"/>
  <c r="G376" i="1" s="1"/>
  <c r="I376" i="1" s="1"/>
  <c r="Q376" i="1"/>
  <c r="Q377" i="1"/>
  <c r="E378" i="1"/>
  <c r="F378" i="1" s="1"/>
  <c r="Q378" i="1"/>
  <c r="E379" i="1"/>
  <c r="F379" i="1" s="1"/>
  <c r="G379" i="1" s="1"/>
  <c r="J379" i="1" s="1"/>
  <c r="Q379" i="1"/>
  <c r="Q380" i="1"/>
  <c r="E381" i="1"/>
  <c r="F381" i="1" s="1"/>
  <c r="G381" i="1" s="1"/>
  <c r="K381" i="1" s="1"/>
  <c r="Q381" i="1"/>
  <c r="Q382" i="1"/>
  <c r="E383" i="1"/>
  <c r="F383" i="1" s="1"/>
  <c r="G383" i="1" s="1"/>
  <c r="I383" i="1" s="1"/>
  <c r="Q383" i="1"/>
  <c r="Q384" i="1"/>
  <c r="E385" i="1"/>
  <c r="F385" i="1" s="1"/>
  <c r="G385" i="1" s="1"/>
  <c r="K385" i="1" s="1"/>
  <c r="Q385" i="1"/>
  <c r="Q386" i="1"/>
  <c r="E387" i="1"/>
  <c r="F387" i="1" s="1"/>
  <c r="G387" i="1" s="1"/>
  <c r="I387" i="1" s="1"/>
  <c r="Q387" i="1"/>
  <c r="Q388" i="1"/>
  <c r="E389" i="1"/>
  <c r="F389" i="1" s="1"/>
  <c r="G389" i="1" s="1"/>
  <c r="I389" i="1" s="1"/>
  <c r="Q389" i="1"/>
  <c r="E390" i="1"/>
  <c r="F390" i="1" s="1"/>
  <c r="G390" i="1" s="1"/>
  <c r="J390" i="1" s="1"/>
  <c r="Q390" i="1"/>
  <c r="Q391" i="1"/>
  <c r="Q392" i="1"/>
  <c r="Q393" i="1"/>
  <c r="E394" i="1"/>
  <c r="F394" i="1" s="1"/>
  <c r="G394" i="1" s="1"/>
  <c r="I394" i="1" s="1"/>
  <c r="Q394" i="1"/>
  <c r="Q395" i="1"/>
  <c r="E396" i="1"/>
  <c r="F396" i="1" s="1"/>
  <c r="G396" i="1" s="1"/>
  <c r="I396" i="1" s="1"/>
  <c r="Q396" i="1"/>
  <c r="Q397" i="1"/>
  <c r="Q398" i="1"/>
  <c r="Q399" i="1"/>
  <c r="Q400" i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Q404" i="1"/>
  <c r="E405" i="1"/>
  <c r="F405" i="1" s="1"/>
  <c r="G405" i="1" s="1"/>
  <c r="I405" i="1" s="1"/>
  <c r="Q405" i="1"/>
  <c r="Q406" i="1"/>
  <c r="E407" i="1"/>
  <c r="F407" i="1" s="1"/>
  <c r="G407" i="1" s="1"/>
  <c r="I407" i="1" s="1"/>
  <c r="Q407" i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Q411" i="1"/>
  <c r="Q412" i="1"/>
  <c r="Q413" i="1"/>
  <c r="E414" i="1"/>
  <c r="F414" i="1"/>
  <c r="G414" i="1" s="1"/>
  <c r="I414" i="1" s="1"/>
  <c r="Q414" i="1"/>
  <c r="Q415" i="1"/>
  <c r="Q416" i="1"/>
  <c r="E417" i="1"/>
  <c r="F417" i="1" s="1"/>
  <c r="Q417" i="1"/>
  <c r="Q418" i="1"/>
  <c r="Q419" i="1"/>
  <c r="E420" i="1"/>
  <c r="F420" i="1" s="1"/>
  <c r="G420" i="1" s="1"/>
  <c r="I420" i="1" s="1"/>
  <c r="Q420" i="1"/>
  <c r="Q421" i="1"/>
  <c r="E422" i="1"/>
  <c r="F422" i="1" s="1"/>
  <c r="G422" i="1" s="1"/>
  <c r="I422" i="1" s="1"/>
  <c r="Q422" i="1"/>
  <c r="Q423" i="1"/>
  <c r="E424" i="1"/>
  <c r="F424" i="1" s="1"/>
  <c r="G424" i="1" s="1"/>
  <c r="I424" i="1" s="1"/>
  <c r="Q424" i="1"/>
  <c r="Q425" i="1"/>
  <c r="Q426" i="1"/>
  <c r="E427" i="1"/>
  <c r="F427" i="1" s="1"/>
  <c r="G427" i="1" s="1"/>
  <c r="I427" i="1" s="1"/>
  <c r="Q427" i="1"/>
  <c r="Q428" i="1"/>
  <c r="E429" i="1"/>
  <c r="F429" i="1" s="1"/>
  <c r="G429" i="1" s="1"/>
  <c r="J429" i="1" s="1"/>
  <c r="Q429" i="1"/>
  <c r="Q430" i="1"/>
  <c r="Q431" i="1"/>
  <c r="Q432" i="1"/>
  <c r="Q433" i="1"/>
  <c r="E434" i="1"/>
  <c r="F434" i="1" s="1"/>
  <c r="G434" i="1" s="1"/>
  <c r="I434" i="1" s="1"/>
  <c r="Q434" i="1"/>
  <c r="Q435" i="1"/>
  <c r="Q436" i="1"/>
  <c r="E437" i="1"/>
  <c r="F437" i="1" s="1"/>
  <c r="G437" i="1" s="1"/>
  <c r="K437" i="1" s="1"/>
  <c r="Q437" i="1"/>
  <c r="Q438" i="1"/>
  <c r="Q439" i="1"/>
  <c r="Q440" i="1"/>
  <c r="E441" i="1"/>
  <c r="F441" i="1"/>
  <c r="Q441" i="1"/>
  <c r="Q442" i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J447" i="1" s="1"/>
  <c r="Q447" i="1"/>
  <c r="E448" i="1"/>
  <c r="F448" i="1" s="1"/>
  <c r="G448" i="1" s="1"/>
  <c r="J448" i="1" s="1"/>
  <c r="Q448" i="1"/>
  <c r="E449" i="1"/>
  <c r="F449" i="1" s="1"/>
  <c r="G449" i="1" s="1"/>
  <c r="I449" i="1" s="1"/>
  <c r="Q449" i="1"/>
  <c r="E450" i="1"/>
  <c r="F450" i="1" s="1"/>
  <c r="G450" i="1" s="1"/>
  <c r="J450" i="1" s="1"/>
  <c r="Q450" i="1"/>
  <c r="E451" i="1"/>
  <c r="F451" i="1" s="1"/>
  <c r="G451" i="1" s="1"/>
  <c r="J451" i="1" s="1"/>
  <c r="Q451" i="1"/>
  <c r="E452" i="1"/>
  <c r="F452" i="1" s="1"/>
  <c r="G452" i="1" s="1"/>
  <c r="J452" i="1" s="1"/>
  <c r="Q452" i="1"/>
  <c r="E453" i="1"/>
  <c r="F453" i="1" s="1"/>
  <c r="G453" i="1"/>
  <c r="J453" i="1" s="1"/>
  <c r="Q453" i="1"/>
  <c r="E454" i="1"/>
  <c r="F454" i="1" s="1"/>
  <c r="G454" i="1" s="1"/>
  <c r="I454" i="1" s="1"/>
  <c r="Q454" i="1"/>
  <c r="E455" i="1"/>
  <c r="F455" i="1" s="1"/>
  <c r="G455" i="1" s="1"/>
  <c r="J455" i="1" s="1"/>
  <c r="Q455" i="1"/>
  <c r="E456" i="1"/>
  <c r="F456" i="1" s="1"/>
  <c r="G456" i="1" s="1"/>
  <c r="I456" i="1" s="1"/>
  <c r="Q456" i="1"/>
  <c r="E457" i="1"/>
  <c r="F457" i="1" s="1"/>
  <c r="G457" i="1" s="1"/>
  <c r="K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J462" i="1" s="1"/>
  <c r="Q462" i="1"/>
  <c r="E463" i="1"/>
  <c r="F463" i="1" s="1"/>
  <c r="G463" i="1" s="1"/>
  <c r="J463" i="1" s="1"/>
  <c r="Q463" i="1"/>
  <c r="E464" i="1"/>
  <c r="F464" i="1" s="1"/>
  <c r="G464" i="1" s="1"/>
  <c r="J464" i="1" s="1"/>
  <c r="Q464" i="1"/>
  <c r="E465" i="1"/>
  <c r="F465" i="1" s="1"/>
  <c r="G465" i="1" s="1"/>
  <c r="J465" i="1" s="1"/>
  <c r="Q465" i="1"/>
  <c r="E466" i="1"/>
  <c r="F466" i="1"/>
  <c r="G466" i="1" s="1"/>
  <c r="J466" i="1" s="1"/>
  <c r="Q466" i="1"/>
  <c r="E467" i="1"/>
  <c r="F467" i="1" s="1"/>
  <c r="G467" i="1" s="1"/>
  <c r="J467" i="1" s="1"/>
  <c r="Q467" i="1"/>
  <c r="E468" i="1"/>
  <c r="F468" i="1" s="1"/>
  <c r="G468" i="1" s="1"/>
  <c r="J468" i="1" s="1"/>
  <c r="Q468" i="1"/>
  <c r="E469" i="1"/>
  <c r="F469" i="1" s="1"/>
  <c r="G469" i="1" s="1"/>
  <c r="J469" i="1" s="1"/>
  <c r="Q469" i="1"/>
  <c r="E470" i="1"/>
  <c r="F470" i="1" s="1"/>
  <c r="G470" i="1" s="1"/>
  <c r="J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J479" i="1" s="1"/>
  <c r="Q479" i="1"/>
  <c r="E480" i="1"/>
  <c r="F480" i="1" s="1"/>
  <c r="G480" i="1" s="1"/>
  <c r="J480" i="1" s="1"/>
  <c r="Q480" i="1"/>
  <c r="E481" i="1"/>
  <c r="F481" i="1" s="1"/>
  <c r="G481" i="1" s="1"/>
  <c r="J481" i="1" s="1"/>
  <c r="Q481" i="1"/>
  <c r="E482" i="1"/>
  <c r="F482" i="1" s="1"/>
  <c r="G482" i="1" s="1"/>
  <c r="J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K488" i="1" s="1"/>
  <c r="Q488" i="1"/>
  <c r="E489" i="1"/>
  <c r="F489" i="1" s="1"/>
  <c r="G489" i="1" s="1"/>
  <c r="J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 s="1"/>
  <c r="G492" i="1" s="1"/>
  <c r="J492" i="1" s="1"/>
  <c r="Q492" i="1"/>
  <c r="E493" i="1"/>
  <c r="F493" i="1" s="1"/>
  <c r="G493" i="1" s="1"/>
  <c r="I493" i="1" s="1"/>
  <c r="Q493" i="1"/>
  <c r="E494" i="1"/>
  <c r="F494" i="1"/>
  <c r="G494" i="1" s="1"/>
  <c r="J494" i="1" s="1"/>
  <c r="Q494" i="1"/>
  <c r="E495" i="1"/>
  <c r="F495" i="1"/>
  <c r="G495" i="1" s="1"/>
  <c r="J495" i="1" s="1"/>
  <c r="Q495" i="1"/>
  <c r="E496" i="1"/>
  <c r="F496" i="1" s="1"/>
  <c r="G496" i="1" s="1"/>
  <c r="J496" i="1" s="1"/>
  <c r="Q496" i="1"/>
  <c r="E497" i="1"/>
  <c r="F497" i="1"/>
  <c r="G497" i="1" s="1"/>
  <c r="J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J500" i="1" s="1"/>
  <c r="Q500" i="1"/>
  <c r="E501" i="1"/>
  <c r="F501" i="1" s="1"/>
  <c r="G501" i="1" s="1"/>
  <c r="I501" i="1" s="1"/>
  <c r="Q501" i="1"/>
  <c r="E502" i="1"/>
  <c r="F502" i="1" s="1"/>
  <c r="G502" i="1" s="1"/>
  <c r="J502" i="1" s="1"/>
  <c r="Q502" i="1"/>
  <c r="E503" i="1"/>
  <c r="F503" i="1" s="1"/>
  <c r="G503" i="1" s="1"/>
  <c r="J503" i="1" s="1"/>
  <c r="Q503" i="1"/>
  <c r="E504" i="1"/>
  <c r="F504" i="1" s="1"/>
  <c r="G504" i="1" s="1"/>
  <c r="J504" i="1" s="1"/>
  <c r="Q504" i="1"/>
  <c r="E505" i="1"/>
  <c r="F505" i="1" s="1"/>
  <c r="G505" i="1" s="1"/>
  <c r="J505" i="1" s="1"/>
  <c r="Q505" i="1"/>
  <c r="E506" i="1"/>
  <c r="F506" i="1"/>
  <c r="G506" i="1" s="1"/>
  <c r="K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J509" i="1" s="1"/>
  <c r="Q509" i="1"/>
  <c r="E510" i="1"/>
  <c r="F510" i="1" s="1"/>
  <c r="G510" i="1" s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E513" i="1"/>
  <c r="F513" i="1" s="1"/>
  <c r="G513" i="1" s="1"/>
  <c r="J513" i="1" s="1"/>
  <c r="Q513" i="1"/>
  <c r="E514" i="1"/>
  <c r="F514" i="1" s="1"/>
  <c r="G514" i="1" s="1"/>
  <c r="J514" i="1" s="1"/>
  <c r="Q514" i="1"/>
  <c r="E515" i="1"/>
  <c r="F515" i="1" s="1"/>
  <c r="G515" i="1" s="1"/>
  <c r="J515" i="1" s="1"/>
  <c r="Q515" i="1"/>
  <c r="E516" i="1"/>
  <c r="F516" i="1" s="1"/>
  <c r="G516" i="1" s="1"/>
  <c r="J516" i="1" s="1"/>
  <c r="Q516" i="1"/>
  <c r="E517" i="1"/>
  <c r="F517" i="1" s="1"/>
  <c r="G517" i="1" s="1"/>
  <c r="J517" i="1" s="1"/>
  <c r="Q517" i="1"/>
  <c r="E518" i="1"/>
  <c r="F518" i="1" s="1"/>
  <c r="G518" i="1" s="1"/>
  <c r="K518" i="1" s="1"/>
  <c r="Q518" i="1"/>
  <c r="E519" i="1"/>
  <c r="F519" i="1" s="1"/>
  <c r="G519" i="1" s="1"/>
  <c r="J519" i="1" s="1"/>
  <c r="Q519" i="1"/>
  <c r="E520" i="1"/>
  <c r="F520" i="1" s="1"/>
  <c r="G520" i="1" s="1"/>
  <c r="J520" i="1" s="1"/>
  <c r="Q520" i="1"/>
  <c r="E521" i="1"/>
  <c r="F521" i="1" s="1"/>
  <c r="G521" i="1" s="1"/>
  <c r="K521" i="1" s="1"/>
  <c r="Q521" i="1"/>
  <c r="E522" i="1"/>
  <c r="F522" i="1" s="1"/>
  <c r="G522" i="1" s="1"/>
  <c r="J522" i="1" s="1"/>
  <c r="Q522" i="1"/>
  <c r="E523" i="1"/>
  <c r="F523" i="1" s="1"/>
  <c r="G523" i="1" s="1"/>
  <c r="J523" i="1" s="1"/>
  <c r="Q523" i="1"/>
  <c r="E524" i="1"/>
  <c r="F524" i="1" s="1"/>
  <c r="G524" i="1" s="1"/>
  <c r="K524" i="1" s="1"/>
  <c r="Q524" i="1"/>
  <c r="E525" i="1"/>
  <c r="F525" i="1" s="1"/>
  <c r="G525" i="1" s="1"/>
  <c r="J525" i="1" s="1"/>
  <c r="Q525" i="1"/>
  <c r="E526" i="1"/>
  <c r="F526" i="1" s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J528" i="1" s="1"/>
  <c r="Q528" i="1"/>
  <c r="E529" i="1"/>
  <c r="F529" i="1" s="1"/>
  <c r="G529" i="1" s="1"/>
  <c r="J529" i="1" s="1"/>
  <c r="Q529" i="1"/>
  <c r="E530" i="1"/>
  <c r="F530" i="1" s="1"/>
  <c r="G530" i="1" s="1"/>
  <c r="K530" i="1" s="1"/>
  <c r="Q530" i="1"/>
  <c r="E531" i="1"/>
  <c r="F531" i="1" s="1"/>
  <c r="G531" i="1" s="1"/>
  <c r="Q531" i="1"/>
  <c r="E532" i="1"/>
  <c r="F532" i="1" s="1"/>
  <c r="G532" i="1" s="1"/>
  <c r="Q532" i="1"/>
  <c r="E533" i="1"/>
  <c r="F533" i="1" s="1"/>
  <c r="G533" i="1" s="1"/>
  <c r="K533" i="1" s="1"/>
  <c r="Q533" i="1"/>
  <c r="E534" i="1"/>
  <c r="F534" i="1" s="1"/>
  <c r="G534" i="1" s="1"/>
  <c r="J534" i="1" s="1"/>
  <c r="Q534" i="1"/>
  <c r="E535" i="1"/>
  <c r="F535" i="1" s="1"/>
  <c r="G535" i="1" s="1"/>
  <c r="J535" i="1" s="1"/>
  <c r="Q535" i="1"/>
  <c r="E536" i="1"/>
  <c r="F536" i="1" s="1"/>
  <c r="G536" i="1" s="1"/>
  <c r="K536" i="1" s="1"/>
  <c r="Q536" i="1"/>
  <c r="E537" i="1"/>
  <c r="F537" i="1" s="1"/>
  <c r="G537" i="1" s="1"/>
  <c r="J537" i="1" s="1"/>
  <c r="Q537" i="1"/>
  <c r="E538" i="1"/>
  <c r="F538" i="1" s="1"/>
  <c r="G538" i="1" s="1"/>
  <c r="J538" i="1" s="1"/>
  <c r="Q538" i="1"/>
  <c r="E539" i="1"/>
  <c r="F539" i="1" s="1"/>
  <c r="G539" i="1" s="1"/>
  <c r="Q539" i="1"/>
  <c r="E540" i="1"/>
  <c r="F540" i="1" s="1"/>
  <c r="G540" i="1" s="1"/>
  <c r="K540" i="1" s="1"/>
  <c r="Q540" i="1"/>
  <c r="E541" i="1"/>
  <c r="F541" i="1" s="1"/>
  <c r="G541" i="1" s="1"/>
  <c r="J541" i="1" s="1"/>
  <c r="Q541" i="1"/>
  <c r="E542" i="1"/>
  <c r="F542" i="1" s="1"/>
  <c r="G542" i="1" s="1"/>
  <c r="J542" i="1" s="1"/>
  <c r="Q542" i="1"/>
  <c r="E543" i="1"/>
  <c r="F543" i="1" s="1"/>
  <c r="G543" i="1" s="1"/>
  <c r="J543" i="1" s="1"/>
  <c r="Q543" i="1"/>
  <c r="E544" i="1"/>
  <c r="F544" i="1" s="1"/>
  <c r="G544" i="1" s="1"/>
  <c r="K544" i="1" s="1"/>
  <c r="Q544" i="1"/>
  <c r="E545" i="1"/>
  <c r="F545" i="1" s="1"/>
  <c r="G545" i="1" s="1"/>
  <c r="J545" i="1" s="1"/>
  <c r="Q545" i="1"/>
  <c r="E546" i="1"/>
  <c r="F546" i="1" s="1"/>
  <c r="G546" i="1" s="1"/>
  <c r="J546" i="1" s="1"/>
  <c r="Q546" i="1"/>
  <c r="E547" i="1"/>
  <c r="F547" i="1" s="1"/>
  <c r="G547" i="1" s="1"/>
  <c r="J547" i="1" s="1"/>
  <c r="Q547" i="1"/>
  <c r="E548" i="1"/>
  <c r="E500" i="2" s="1"/>
  <c r="Q548" i="1"/>
  <c r="E549" i="1"/>
  <c r="F549" i="1" s="1"/>
  <c r="G549" i="1" s="1"/>
  <c r="J549" i="1" s="1"/>
  <c r="Q549" i="1"/>
  <c r="E550" i="1"/>
  <c r="F550" i="1" s="1"/>
  <c r="G550" i="1" s="1"/>
  <c r="J550" i="1" s="1"/>
  <c r="Q550" i="1"/>
  <c r="E551" i="1"/>
  <c r="F551" i="1" s="1"/>
  <c r="G551" i="1" s="1"/>
  <c r="J551" i="1" s="1"/>
  <c r="Q551" i="1"/>
  <c r="E552" i="1"/>
  <c r="F552" i="1" s="1"/>
  <c r="G552" i="1" s="1"/>
  <c r="J552" i="1" s="1"/>
  <c r="Q552" i="1"/>
  <c r="E553" i="1"/>
  <c r="F553" i="1" s="1"/>
  <c r="G553" i="1" s="1"/>
  <c r="J553" i="1" s="1"/>
  <c r="Q553" i="1"/>
  <c r="E554" i="1"/>
  <c r="Q554" i="1"/>
  <c r="E555" i="1"/>
  <c r="F555" i="1"/>
  <c r="G555" i="1" s="1"/>
  <c r="J555" i="1" s="1"/>
  <c r="Q555" i="1"/>
  <c r="E556" i="1"/>
  <c r="F556" i="1" s="1"/>
  <c r="G556" i="1" s="1"/>
  <c r="Q556" i="1"/>
  <c r="E557" i="1"/>
  <c r="F557" i="1" s="1"/>
  <c r="G557" i="1" s="1"/>
  <c r="K557" i="1" s="1"/>
  <c r="Q557" i="1"/>
  <c r="E558" i="1"/>
  <c r="F558" i="1" s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Q560" i="1"/>
  <c r="E561" i="1"/>
  <c r="F561" i="1" s="1"/>
  <c r="G561" i="1" s="1"/>
  <c r="N561" i="1" s="1"/>
  <c r="Q561" i="1"/>
  <c r="E562" i="1"/>
  <c r="F562" i="1" s="1"/>
  <c r="G562" i="1" s="1"/>
  <c r="K562" i="1" s="1"/>
  <c r="Q562" i="1"/>
  <c r="E563" i="1"/>
  <c r="F563" i="1"/>
  <c r="G563" i="1" s="1"/>
  <c r="K563" i="1" s="1"/>
  <c r="Q563" i="1"/>
  <c r="E564" i="1"/>
  <c r="F564" i="1" s="1"/>
  <c r="G564" i="1" s="1"/>
  <c r="J564" i="1" s="1"/>
  <c r="Q564" i="1"/>
  <c r="E565" i="1"/>
  <c r="F565" i="1" s="1"/>
  <c r="G565" i="1" s="1"/>
  <c r="J565" i="1" s="1"/>
  <c r="Q565" i="1"/>
  <c r="E566" i="1"/>
  <c r="F566" i="1" s="1"/>
  <c r="G566" i="1" s="1"/>
  <c r="K566" i="1" s="1"/>
  <c r="Q566" i="1"/>
  <c r="E567" i="1"/>
  <c r="F567" i="1" s="1"/>
  <c r="G567" i="1" s="1"/>
  <c r="K567" i="1" s="1"/>
  <c r="Q567" i="1"/>
  <c r="E568" i="1"/>
  <c r="F568" i="1" s="1"/>
  <c r="G568" i="1" s="1"/>
  <c r="K568" i="1" s="1"/>
  <c r="Q568" i="1"/>
  <c r="E569" i="1"/>
  <c r="F569" i="1" s="1"/>
  <c r="G569" i="1" s="1"/>
  <c r="K569" i="1" s="1"/>
  <c r="Q569" i="1"/>
  <c r="E570" i="1"/>
  <c r="F570" i="1" s="1"/>
  <c r="G570" i="1" s="1"/>
  <c r="K570" i="1" s="1"/>
  <c r="Q570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4" i="1"/>
  <c r="F574" i="1"/>
  <c r="G574" i="1" s="1"/>
  <c r="K574" i="1" s="1"/>
  <c r="Q574" i="1"/>
  <c r="E575" i="1"/>
  <c r="F575" i="1" s="1"/>
  <c r="G575" i="1" s="1"/>
  <c r="J575" i="1" s="1"/>
  <c r="Q575" i="1"/>
  <c r="E576" i="1"/>
  <c r="F576" i="1" s="1"/>
  <c r="G576" i="1" s="1"/>
  <c r="J576" i="1" s="1"/>
  <c r="Q576" i="1"/>
  <c r="E577" i="1"/>
  <c r="F577" i="1" s="1"/>
  <c r="G577" i="1" s="1"/>
  <c r="K577" i="1" s="1"/>
  <c r="Q577" i="1"/>
  <c r="E578" i="1"/>
  <c r="F578" i="1" s="1"/>
  <c r="G578" i="1" s="1"/>
  <c r="K578" i="1" s="1"/>
  <c r="Q578" i="1"/>
  <c r="E579" i="1"/>
  <c r="F579" i="1" s="1"/>
  <c r="G579" i="1" s="1"/>
  <c r="K579" i="1" s="1"/>
  <c r="Q579" i="1"/>
  <c r="E580" i="1"/>
  <c r="F580" i="1" s="1"/>
  <c r="G580" i="1" s="1"/>
  <c r="K580" i="1" s="1"/>
  <c r="Q580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/>
  <c r="G583" i="1" s="1"/>
  <c r="K583" i="1" s="1"/>
  <c r="Q583" i="1"/>
  <c r="E584" i="1"/>
  <c r="F584" i="1" s="1"/>
  <c r="G584" i="1" s="1"/>
  <c r="K584" i="1" s="1"/>
  <c r="Q584" i="1"/>
  <c r="E585" i="1"/>
  <c r="F585" i="1" s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89" i="1"/>
  <c r="F589" i="1" s="1"/>
  <c r="G589" i="1" s="1"/>
  <c r="K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 s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F597" i="1" s="1"/>
  <c r="G597" i="1" s="1"/>
  <c r="K597" i="1" s="1"/>
  <c r="Q597" i="1"/>
  <c r="A11" i="2"/>
  <c r="C11" i="2"/>
  <c r="D11" i="2"/>
  <c r="E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D24" i="2"/>
  <c r="G24" i="2"/>
  <c r="C24" i="2"/>
  <c r="E24" i="2"/>
  <c r="H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E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B114" i="2"/>
  <c r="D114" i="2"/>
  <c r="F114" i="2"/>
  <c r="G114" i="2"/>
  <c r="C114" i="2"/>
  <c r="H114" i="2"/>
  <c r="A115" i="2"/>
  <c r="B115" i="2"/>
  <c r="D115" i="2"/>
  <c r="F115" i="2"/>
  <c r="G115" i="2"/>
  <c r="C115" i="2"/>
  <c r="H115" i="2"/>
  <c r="A116" i="2"/>
  <c r="D116" i="2"/>
  <c r="F116" i="2"/>
  <c r="G116" i="2"/>
  <c r="C116" i="2"/>
  <c r="H116" i="2"/>
  <c r="B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C124" i="2"/>
  <c r="E124" i="2"/>
  <c r="D124" i="2"/>
  <c r="G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G128" i="2"/>
  <c r="H128" i="2"/>
  <c r="B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C150" i="2"/>
  <c r="D150" i="2"/>
  <c r="E150" i="2"/>
  <c r="G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E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C179" i="2"/>
  <c r="D179" i="2"/>
  <c r="G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D182" i="2"/>
  <c r="G182" i="2"/>
  <c r="C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D190" i="2"/>
  <c r="G190" i="2"/>
  <c r="C190" i="2"/>
  <c r="H190" i="2"/>
  <c r="B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C193" i="2"/>
  <c r="D193" i="2"/>
  <c r="G193" i="2"/>
  <c r="H193" i="2"/>
  <c r="B193" i="2"/>
  <c r="A194" i="2"/>
  <c r="B194" i="2"/>
  <c r="C194" i="2"/>
  <c r="D194" i="2"/>
  <c r="G194" i="2"/>
  <c r="H194" i="2"/>
  <c r="A195" i="2"/>
  <c r="C195" i="2"/>
  <c r="D195" i="2"/>
  <c r="G195" i="2"/>
  <c r="H195" i="2"/>
  <c r="B195" i="2"/>
  <c r="A196" i="2"/>
  <c r="B196" i="2"/>
  <c r="D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C199" i="2"/>
  <c r="D199" i="2"/>
  <c r="G199" i="2"/>
  <c r="H199" i="2"/>
  <c r="B199" i="2"/>
  <c r="A200" i="2"/>
  <c r="B200" i="2"/>
  <c r="D200" i="2"/>
  <c r="G200" i="2"/>
  <c r="C200" i="2"/>
  <c r="E200" i="2"/>
  <c r="H200" i="2"/>
  <c r="A201" i="2"/>
  <c r="C201" i="2"/>
  <c r="D201" i="2"/>
  <c r="G201" i="2"/>
  <c r="H201" i="2"/>
  <c r="B201" i="2"/>
  <c r="A202" i="2"/>
  <c r="B202" i="2"/>
  <c r="C202" i="2"/>
  <c r="D202" i="2"/>
  <c r="G202" i="2"/>
  <c r="H202" i="2"/>
  <c r="A203" i="2"/>
  <c r="C203" i="2"/>
  <c r="D203" i="2"/>
  <c r="G203" i="2"/>
  <c r="H203" i="2"/>
  <c r="B203" i="2"/>
  <c r="A204" i="2"/>
  <c r="B204" i="2"/>
  <c r="D204" i="2"/>
  <c r="G204" i="2"/>
  <c r="C204" i="2"/>
  <c r="E204" i="2"/>
  <c r="H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C207" i="2"/>
  <c r="D207" i="2"/>
  <c r="G207" i="2"/>
  <c r="H207" i="2"/>
  <c r="B207" i="2"/>
  <c r="A208" i="2"/>
  <c r="B208" i="2"/>
  <c r="D208" i="2"/>
  <c r="G208" i="2"/>
  <c r="C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C211" i="2"/>
  <c r="D211" i="2"/>
  <c r="G211" i="2"/>
  <c r="H211" i="2"/>
  <c r="B211" i="2"/>
  <c r="A212" i="2"/>
  <c r="B212" i="2"/>
  <c r="D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H214" i="2"/>
  <c r="A215" i="2"/>
  <c r="C215" i="2"/>
  <c r="D215" i="2"/>
  <c r="G215" i="2"/>
  <c r="H215" i="2"/>
  <c r="B215" i="2"/>
  <c r="A216" i="2"/>
  <c r="B216" i="2"/>
  <c r="D216" i="2"/>
  <c r="G216" i="2"/>
  <c r="C216" i="2"/>
  <c r="H216" i="2"/>
  <c r="A217" i="2"/>
  <c r="C217" i="2"/>
  <c r="D217" i="2"/>
  <c r="G217" i="2"/>
  <c r="H217" i="2"/>
  <c r="B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B220" i="2"/>
  <c r="D220" i="2"/>
  <c r="G220" i="2"/>
  <c r="C220" i="2"/>
  <c r="H220" i="2"/>
  <c r="A221" i="2"/>
  <c r="C221" i="2"/>
  <c r="E221" i="2"/>
  <c r="D221" i="2"/>
  <c r="G221" i="2"/>
  <c r="H221" i="2"/>
  <c r="B221" i="2"/>
  <c r="A222" i="2"/>
  <c r="D222" i="2"/>
  <c r="G222" i="2"/>
  <c r="C222" i="2"/>
  <c r="E222" i="2"/>
  <c r="H222" i="2"/>
  <c r="B222" i="2"/>
  <c r="A223" i="2"/>
  <c r="C223" i="2"/>
  <c r="D223" i="2"/>
  <c r="G223" i="2"/>
  <c r="H223" i="2"/>
  <c r="B223" i="2"/>
  <c r="A224" i="2"/>
  <c r="B224" i="2"/>
  <c r="D224" i="2"/>
  <c r="G224" i="2"/>
  <c r="C224" i="2"/>
  <c r="H224" i="2"/>
  <c r="A225" i="2"/>
  <c r="B225" i="2"/>
  <c r="C225" i="2"/>
  <c r="D225" i="2"/>
  <c r="G225" i="2"/>
  <c r="H225" i="2"/>
  <c r="A226" i="2"/>
  <c r="B226" i="2"/>
  <c r="C226" i="2"/>
  <c r="D226" i="2"/>
  <c r="G226" i="2"/>
  <c r="H226" i="2"/>
  <c r="A227" i="2"/>
  <c r="C227" i="2"/>
  <c r="D227" i="2"/>
  <c r="G227" i="2"/>
  <c r="H227" i="2"/>
  <c r="B227" i="2"/>
  <c r="A228" i="2"/>
  <c r="B228" i="2"/>
  <c r="D228" i="2"/>
  <c r="G228" i="2"/>
  <c r="C228" i="2"/>
  <c r="H228" i="2"/>
  <c r="A229" i="2"/>
  <c r="D229" i="2"/>
  <c r="G229" i="2"/>
  <c r="C229" i="2"/>
  <c r="H229" i="2"/>
  <c r="B229" i="2"/>
  <c r="A230" i="2"/>
  <c r="D230" i="2"/>
  <c r="G230" i="2"/>
  <c r="C230" i="2"/>
  <c r="H230" i="2"/>
  <c r="B230" i="2"/>
  <c r="A231" i="2"/>
  <c r="C231" i="2"/>
  <c r="D231" i="2"/>
  <c r="G231" i="2"/>
  <c r="H231" i="2"/>
  <c r="B231" i="2"/>
  <c r="A232" i="2"/>
  <c r="B232" i="2"/>
  <c r="D232" i="2"/>
  <c r="G232" i="2"/>
  <c r="C232" i="2"/>
  <c r="H232" i="2"/>
  <c r="A233" i="2"/>
  <c r="C233" i="2"/>
  <c r="D233" i="2"/>
  <c r="G233" i="2"/>
  <c r="H233" i="2"/>
  <c r="B233" i="2"/>
  <c r="A234" i="2"/>
  <c r="B234" i="2"/>
  <c r="C234" i="2"/>
  <c r="D234" i="2"/>
  <c r="G234" i="2"/>
  <c r="H234" i="2"/>
  <c r="A235" i="2"/>
  <c r="C235" i="2"/>
  <c r="D235" i="2"/>
  <c r="G235" i="2"/>
  <c r="H235" i="2"/>
  <c r="B235" i="2"/>
  <c r="A236" i="2"/>
  <c r="B236" i="2"/>
  <c r="D236" i="2"/>
  <c r="G236" i="2"/>
  <c r="C236" i="2"/>
  <c r="H236" i="2"/>
  <c r="A237" i="2"/>
  <c r="D237" i="2"/>
  <c r="G237" i="2"/>
  <c r="C237" i="2"/>
  <c r="H237" i="2"/>
  <c r="B237" i="2"/>
  <c r="A238" i="2"/>
  <c r="D238" i="2"/>
  <c r="G238" i="2"/>
  <c r="C238" i="2"/>
  <c r="H238" i="2"/>
  <c r="B238" i="2"/>
  <c r="A239" i="2"/>
  <c r="C239" i="2"/>
  <c r="D239" i="2"/>
  <c r="G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C243" i="2"/>
  <c r="D243" i="2"/>
  <c r="G243" i="2"/>
  <c r="H243" i="2"/>
  <c r="B243" i="2"/>
  <c r="A244" i="2"/>
  <c r="B244" i="2"/>
  <c r="D244" i="2"/>
  <c r="G244" i="2"/>
  <c r="C244" i="2"/>
  <c r="H244" i="2"/>
  <c r="A245" i="2"/>
  <c r="D245" i="2"/>
  <c r="G245" i="2"/>
  <c r="C245" i="2"/>
  <c r="H245" i="2"/>
  <c r="B245" i="2"/>
  <c r="A246" i="2"/>
  <c r="B246" i="2"/>
  <c r="D246" i="2"/>
  <c r="G246" i="2"/>
  <c r="C246" i="2"/>
  <c r="H246" i="2"/>
  <c r="A247" i="2"/>
  <c r="C247" i="2"/>
  <c r="D247" i="2"/>
  <c r="G247" i="2"/>
  <c r="H247" i="2"/>
  <c r="B247" i="2"/>
  <c r="A248" i="2"/>
  <c r="B248" i="2"/>
  <c r="D248" i="2"/>
  <c r="G248" i="2"/>
  <c r="C248" i="2"/>
  <c r="H248" i="2"/>
  <c r="A249" i="2"/>
  <c r="C249" i="2"/>
  <c r="D249" i="2"/>
  <c r="G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D254" i="2"/>
  <c r="G254" i="2"/>
  <c r="C254" i="2"/>
  <c r="H254" i="2"/>
  <c r="B254" i="2"/>
  <c r="A255" i="2"/>
  <c r="C255" i="2"/>
  <c r="D255" i="2"/>
  <c r="G255" i="2"/>
  <c r="H255" i="2"/>
  <c r="B255" i="2"/>
  <c r="A256" i="2"/>
  <c r="B256" i="2"/>
  <c r="D256" i="2"/>
  <c r="G256" i="2"/>
  <c r="C256" i="2"/>
  <c r="H256" i="2"/>
  <c r="A257" i="2"/>
  <c r="B257" i="2"/>
  <c r="C257" i="2"/>
  <c r="D257" i="2"/>
  <c r="G257" i="2"/>
  <c r="H257" i="2"/>
  <c r="A258" i="2"/>
  <c r="B258" i="2"/>
  <c r="C258" i="2"/>
  <c r="D258" i="2"/>
  <c r="G258" i="2"/>
  <c r="H258" i="2"/>
  <c r="A259" i="2"/>
  <c r="C259" i="2"/>
  <c r="D259" i="2"/>
  <c r="G259" i="2"/>
  <c r="H259" i="2"/>
  <c r="B259" i="2"/>
  <c r="A260" i="2"/>
  <c r="B260" i="2"/>
  <c r="D260" i="2"/>
  <c r="G260" i="2"/>
  <c r="C260" i="2"/>
  <c r="H260" i="2"/>
  <c r="A261" i="2"/>
  <c r="D261" i="2"/>
  <c r="G261" i="2"/>
  <c r="C261" i="2"/>
  <c r="H261" i="2"/>
  <c r="B261" i="2"/>
  <c r="A262" i="2"/>
  <c r="D262" i="2"/>
  <c r="G262" i="2"/>
  <c r="C262" i="2"/>
  <c r="H262" i="2"/>
  <c r="B262" i="2"/>
  <c r="A263" i="2"/>
  <c r="C263" i="2"/>
  <c r="D263" i="2"/>
  <c r="G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D268" i="2"/>
  <c r="G268" i="2"/>
  <c r="C268" i="2"/>
  <c r="H268" i="2"/>
  <c r="A269" i="2"/>
  <c r="D269" i="2"/>
  <c r="G269" i="2"/>
  <c r="C269" i="2"/>
  <c r="H269" i="2"/>
  <c r="B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C275" i="2"/>
  <c r="D275" i="2"/>
  <c r="G275" i="2"/>
  <c r="H275" i="2"/>
  <c r="B275" i="2"/>
  <c r="A276" i="2"/>
  <c r="B276" i="2"/>
  <c r="D276" i="2"/>
  <c r="G276" i="2"/>
  <c r="C276" i="2"/>
  <c r="E276" i="2"/>
  <c r="H276" i="2"/>
  <c r="A277" i="2"/>
  <c r="D277" i="2"/>
  <c r="G277" i="2"/>
  <c r="C277" i="2"/>
  <c r="H277" i="2"/>
  <c r="B277" i="2"/>
  <c r="A278" i="2"/>
  <c r="B278" i="2"/>
  <c r="D278" i="2"/>
  <c r="G278" i="2"/>
  <c r="C278" i="2"/>
  <c r="H278" i="2"/>
  <c r="A279" i="2"/>
  <c r="C279" i="2"/>
  <c r="D279" i="2"/>
  <c r="G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C282" i="2"/>
  <c r="D282" i="2"/>
  <c r="G282" i="2"/>
  <c r="H282" i="2"/>
  <c r="A283" i="2"/>
  <c r="C283" i="2"/>
  <c r="D283" i="2"/>
  <c r="G283" i="2"/>
  <c r="H283" i="2"/>
  <c r="B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D286" i="2"/>
  <c r="G286" i="2"/>
  <c r="C286" i="2"/>
  <c r="H286" i="2"/>
  <c r="B286" i="2"/>
  <c r="A287" i="2"/>
  <c r="C287" i="2"/>
  <c r="D287" i="2"/>
  <c r="G287" i="2"/>
  <c r="H287" i="2"/>
  <c r="B287" i="2"/>
  <c r="A288" i="2"/>
  <c r="B288" i="2"/>
  <c r="D288" i="2"/>
  <c r="G288" i="2"/>
  <c r="C288" i="2"/>
  <c r="H288" i="2"/>
  <c r="A289" i="2"/>
  <c r="B289" i="2"/>
  <c r="C289" i="2"/>
  <c r="D289" i="2"/>
  <c r="G289" i="2"/>
  <c r="H289" i="2"/>
  <c r="A290" i="2"/>
  <c r="B290" i="2"/>
  <c r="C290" i="2"/>
  <c r="D290" i="2"/>
  <c r="G290" i="2"/>
  <c r="H290" i="2"/>
  <c r="A291" i="2"/>
  <c r="C291" i="2"/>
  <c r="D291" i="2"/>
  <c r="G291" i="2"/>
  <c r="H291" i="2"/>
  <c r="B291" i="2"/>
  <c r="A292" i="2"/>
  <c r="B292" i="2"/>
  <c r="D292" i="2"/>
  <c r="G292" i="2"/>
  <c r="C292" i="2"/>
  <c r="E292" i="2"/>
  <c r="H292" i="2"/>
  <c r="A293" i="2"/>
  <c r="D293" i="2"/>
  <c r="G293" i="2"/>
  <c r="C293" i="2"/>
  <c r="H293" i="2"/>
  <c r="B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B298" i="2"/>
  <c r="C298" i="2"/>
  <c r="D298" i="2"/>
  <c r="G298" i="2"/>
  <c r="H298" i="2"/>
  <c r="A299" i="2"/>
  <c r="C299" i="2"/>
  <c r="D299" i="2"/>
  <c r="G299" i="2"/>
  <c r="H299" i="2"/>
  <c r="B299" i="2"/>
  <c r="A300" i="2"/>
  <c r="B300" i="2"/>
  <c r="D300" i="2"/>
  <c r="G300" i="2"/>
  <c r="C300" i="2"/>
  <c r="H300" i="2"/>
  <c r="A301" i="2"/>
  <c r="D301" i="2"/>
  <c r="G301" i="2"/>
  <c r="C301" i="2"/>
  <c r="H301" i="2"/>
  <c r="B301" i="2"/>
  <c r="A302" i="2"/>
  <c r="D302" i="2"/>
  <c r="G302" i="2"/>
  <c r="C302" i="2"/>
  <c r="H302" i="2"/>
  <c r="B302" i="2"/>
  <c r="A303" i="2"/>
  <c r="C303" i="2"/>
  <c r="D303" i="2"/>
  <c r="G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C307" i="2"/>
  <c r="D307" i="2"/>
  <c r="G307" i="2"/>
  <c r="H307" i="2"/>
  <c r="B307" i="2"/>
  <c r="A308" i="2"/>
  <c r="B308" i="2"/>
  <c r="D308" i="2"/>
  <c r="G308" i="2"/>
  <c r="C308" i="2"/>
  <c r="H308" i="2"/>
  <c r="A309" i="2"/>
  <c r="D309" i="2"/>
  <c r="G309" i="2"/>
  <c r="C309" i="2"/>
  <c r="H309" i="2"/>
  <c r="B309" i="2"/>
  <c r="A310" i="2"/>
  <c r="B310" i="2"/>
  <c r="D310" i="2"/>
  <c r="G310" i="2"/>
  <c r="C310" i="2"/>
  <c r="H310" i="2"/>
  <c r="A311" i="2"/>
  <c r="C311" i="2"/>
  <c r="D311" i="2"/>
  <c r="G311" i="2"/>
  <c r="H311" i="2"/>
  <c r="B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B314" i="2"/>
  <c r="C314" i="2"/>
  <c r="D314" i="2"/>
  <c r="G314" i="2"/>
  <c r="H314" i="2"/>
  <c r="A315" i="2"/>
  <c r="C315" i="2"/>
  <c r="D315" i="2"/>
  <c r="G315" i="2"/>
  <c r="H315" i="2"/>
  <c r="B315" i="2"/>
  <c r="A316" i="2"/>
  <c r="B316" i="2"/>
  <c r="D316" i="2"/>
  <c r="E316" i="2"/>
  <c r="G316" i="2"/>
  <c r="C316" i="2"/>
  <c r="H316" i="2"/>
  <c r="A317" i="2"/>
  <c r="C317" i="2"/>
  <c r="D317" i="2"/>
  <c r="G317" i="2"/>
  <c r="H317" i="2"/>
  <c r="B317" i="2"/>
  <c r="A318" i="2"/>
  <c r="D318" i="2"/>
  <c r="G318" i="2"/>
  <c r="C318" i="2"/>
  <c r="H318" i="2"/>
  <c r="B318" i="2"/>
  <c r="A319" i="2"/>
  <c r="C319" i="2"/>
  <c r="D319" i="2"/>
  <c r="G319" i="2"/>
  <c r="H319" i="2"/>
  <c r="B319" i="2"/>
  <c r="A320" i="2"/>
  <c r="B320" i="2"/>
  <c r="D320" i="2"/>
  <c r="G320" i="2"/>
  <c r="C320" i="2"/>
  <c r="H320" i="2"/>
  <c r="A321" i="2"/>
  <c r="B321" i="2"/>
  <c r="C321" i="2"/>
  <c r="D321" i="2"/>
  <c r="G321" i="2"/>
  <c r="H321" i="2"/>
  <c r="A322" i="2"/>
  <c r="B322" i="2"/>
  <c r="C322" i="2"/>
  <c r="D322" i="2"/>
  <c r="G322" i="2"/>
  <c r="H322" i="2"/>
  <c r="A323" i="2"/>
  <c r="C323" i="2"/>
  <c r="D323" i="2"/>
  <c r="G323" i="2"/>
  <c r="H323" i="2"/>
  <c r="B323" i="2"/>
  <c r="A324" i="2"/>
  <c r="B324" i="2"/>
  <c r="D324" i="2"/>
  <c r="G324" i="2"/>
  <c r="C324" i="2"/>
  <c r="E324" i="2"/>
  <c r="H324" i="2"/>
  <c r="A325" i="2"/>
  <c r="D325" i="2"/>
  <c r="G325" i="2"/>
  <c r="C325" i="2"/>
  <c r="H325" i="2"/>
  <c r="B325" i="2"/>
  <c r="A326" i="2"/>
  <c r="D326" i="2"/>
  <c r="G326" i="2"/>
  <c r="C326" i="2"/>
  <c r="H326" i="2"/>
  <c r="B326" i="2"/>
  <c r="A327" i="2"/>
  <c r="C327" i="2"/>
  <c r="D327" i="2"/>
  <c r="G327" i="2"/>
  <c r="H327" i="2"/>
  <c r="B327" i="2"/>
  <c r="A328" i="2"/>
  <c r="B328" i="2"/>
  <c r="D328" i="2"/>
  <c r="G328" i="2"/>
  <c r="C328" i="2"/>
  <c r="E328" i="2"/>
  <c r="H328" i="2"/>
  <c r="A329" i="2"/>
  <c r="C329" i="2"/>
  <c r="D329" i="2"/>
  <c r="G329" i="2"/>
  <c r="H329" i="2"/>
  <c r="B329" i="2"/>
  <c r="A330" i="2"/>
  <c r="B330" i="2"/>
  <c r="C330" i="2"/>
  <c r="D330" i="2"/>
  <c r="G330" i="2"/>
  <c r="H330" i="2"/>
  <c r="A331" i="2"/>
  <c r="C331" i="2"/>
  <c r="D331" i="2"/>
  <c r="G331" i="2"/>
  <c r="H331" i="2"/>
  <c r="B331" i="2"/>
  <c r="A332" i="2"/>
  <c r="B332" i="2"/>
  <c r="D332" i="2"/>
  <c r="G332" i="2"/>
  <c r="C332" i="2"/>
  <c r="H332" i="2"/>
  <c r="A333" i="2"/>
  <c r="D333" i="2"/>
  <c r="G333" i="2"/>
  <c r="C333" i="2"/>
  <c r="E333" i="2"/>
  <c r="H333" i="2"/>
  <c r="B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B336" i="2"/>
  <c r="D336" i="2"/>
  <c r="G336" i="2"/>
  <c r="C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D341" i="2"/>
  <c r="G341" i="2"/>
  <c r="C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G343" i="2"/>
  <c r="H343" i="2"/>
  <c r="B343" i="2"/>
  <c r="A344" i="2"/>
  <c r="B344" i="2"/>
  <c r="D344" i="2"/>
  <c r="G344" i="2"/>
  <c r="C344" i="2"/>
  <c r="H344" i="2"/>
  <c r="A345" i="2"/>
  <c r="C345" i="2"/>
  <c r="D345" i="2"/>
  <c r="E345" i="2"/>
  <c r="G345" i="2"/>
  <c r="H345" i="2"/>
  <c r="B345" i="2"/>
  <c r="A346" i="2"/>
  <c r="B346" i="2"/>
  <c r="C346" i="2"/>
  <c r="D346" i="2"/>
  <c r="G346" i="2"/>
  <c r="H346" i="2"/>
  <c r="A347" i="2"/>
  <c r="C347" i="2"/>
  <c r="D347" i="2"/>
  <c r="G347" i="2"/>
  <c r="H347" i="2"/>
  <c r="B347" i="2"/>
  <c r="A348" i="2"/>
  <c r="B348" i="2"/>
  <c r="D348" i="2"/>
  <c r="E348" i="2"/>
  <c r="G348" i="2"/>
  <c r="C348" i="2"/>
  <c r="H348" i="2"/>
  <c r="A349" i="2"/>
  <c r="D349" i="2"/>
  <c r="G349" i="2"/>
  <c r="C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B352" i="2"/>
  <c r="D352" i="2"/>
  <c r="G352" i="2"/>
  <c r="C352" i="2"/>
  <c r="H352" i="2"/>
  <c r="A353" i="2"/>
  <c r="B353" i="2"/>
  <c r="C353" i="2"/>
  <c r="D353" i="2"/>
  <c r="G353" i="2"/>
  <c r="H353" i="2"/>
  <c r="A354" i="2"/>
  <c r="B354" i="2"/>
  <c r="C354" i="2"/>
  <c r="D354" i="2"/>
  <c r="G354" i="2"/>
  <c r="H354" i="2"/>
  <c r="A355" i="2"/>
  <c r="C355" i="2"/>
  <c r="E355" i="2"/>
  <c r="D355" i="2"/>
  <c r="G355" i="2"/>
  <c r="H355" i="2"/>
  <c r="B355" i="2"/>
  <c r="A356" i="2"/>
  <c r="B356" i="2"/>
  <c r="D356" i="2"/>
  <c r="G356" i="2"/>
  <c r="C356" i="2"/>
  <c r="H356" i="2"/>
  <c r="A357" i="2"/>
  <c r="D357" i="2"/>
  <c r="G357" i="2"/>
  <c r="C357" i="2"/>
  <c r="E357" i="2"/>
  <c r="H357" i="2"/>
  <c r="B357" i="2"/>
  <c r="A358" i="2"/>
  <c r="D358" i="2"/>
  <c r="G358" i="2"/>
  <c r="C358" i="2"/>
  <c r="H358" i="2"/>
  <c r="B358" i="2"/>
  <c r="A359" i="2"/>
  <c r="C359" i="2"/>
  <c r="D359" i="2"/>
  <c r="G359" i="2"/>
  <c r="H359" i="2"/>
  <c r="B359" i="2"/>
  <c r="A360" i="2"/>
  <c r="B360" i="2"/>
  <c r="D360" i="2"/>
  <c r="G360" i="2"/>
  <c r="C360" i="2"/>
  <c r="E360" i="2"/>
  <c r="H360" i="2"/>
  <c r="A361" i="2"/>
  <c r="C361" i="2"/>
  <c r="D361" i="2"/>
  <c r="G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D364" i="2"/>
  <c r="G364" i="2"/>
  <c r="C364" i="2"/>
  <c r="H364" i="2"/>
  <c r="A365" i="2"/>
  <c r="C365" i="2"/>
  <c r="D365" i="2"/>
  <c r="G365" i="2"/>
  <c r="H365" i="2"/>
  <c r="B365" i="2"/>
  <c r="A366" i="2"/>
  <c r="D366" i="2"/>
  <c r="G366" i="2"/>
  <c r="C366" i="2"/>
  <c r="E366" i="2"/>
  <c r="H366" i="2"/>
  <c r="B366" i="2"/>
  <c r="A367" i="2"/>
  <c r="C367" i="2"/>
  <c r="D367" i="2"/>
  <c r="G367" i="2"/>
  <c r="H367" i="2"/>
  <c r="B367" i="2"/>
  <c r="A368" i="2"/>
  <c r="B368" i="2"/>
  <c r="D368" i="2"/>
  <c r="G368" i="2"/>
  <c r="C368" i="2"/>
  <c r="E368" i="2"/>
  <c r="H368" i="2"/>
  <c r="A369" i="2"/>
  <c r="C369" i="2"/>
  <c r="D369" i="2"/>
  <c r="G369" i="2"/>
  <c r="H369" i="2"/>
  <c r="B369" i="2"/>
  <c r="A370" i="2"/>
  <c r="B370" i="2"/>
  <c r="D370" i="2"/>
  <c r="G370" i="2"/>
  <c r="C370" i="2"/>
  <c r="E370" i="2"/>
  <c r="H370" i="2"/>
  <c r="A371" i="2"/>
  <c r="C371" i="2"/>
  <c r="E371" i="2"/>
  <c r="D371" i="2"/>
  <c r="G371" i="2"/>
  <c r="H371" i="2"/>
  <c r="B371" i="2"/>
  <c r="A372" i="2"/>
  <c r="B372" i="2"/>
  <c r="D372" i="2"/>
  <c r="G372" i="2"/>
  <c r="C372" i="2"/>
  <c r="H372" i="2"/>
  <c r="A373" i="2"/>
  <c r="D373" i="2"/>
  <c r="G373" i="2"/>
  <c r="C373" i="2"/>
  <c r="H373" i="2"/>
  <c r="B373" i="2"/>
  <c r="A374" i="2"/>
  <c r="D374" i="2"/>
  <c r="G374" i="2"/>
  <c r="C374" i="2"/>
  <c r="H374" i="2"/>
  <c r="B374" i="2"/>
  <c r="A375" i="2"/>
  <c r="C375" i="2"/>
  <c r="D375" i="2"/>
  <c r="G375" i="2"/>
  <c r="H375" i="2"/>
  <c r="B375" i="2"/>
  <c r="A376" i="2"/>
  <c r="B376" i="2"/>
  <c r="D376" i="2"/>
  <c r="G376" i="2"/>
  <c r="C376" i="2"/>
  <c r="H376" i="2"/>
  <c r="A377" i="2"/>
  <c r="C377" i="2"/>
  <c r="D377" i="2"/>
  <c r="E377" i="2"/>
  <c r="G377" i="2"/>
  <c r="H377" i="2"/>
  <c r="B377" i="2"/>
  <c r="A378" i="2"/>
  <c r="B378" i="2"/>
  <c r="D378" i="2"/>
  <c r="G378" i="2"/>
  <c r="C378" i="2"/>
  <c r="H378" i="2"/>
  <c r="A379" i="2"/>
  <c r="C379" i="2"/>
  <c r="D379" i="2"/>
  <c r="G379" i="2"/>
  <c r="H379" i="2"/>
  <c r="B379" i="2"/>
  <c r="A380" i="2"/>
  <c r="D380" i="2"/>
  <c r="G380" i="2"/>
  <c r="C380" i="2"/>
  <c r="H380" i="2"/>
  <c r="B380" i="2"/>
  <c r="A381" i="2"/>
  <c r="D381" i="2"/>
  <c r="G381" i="2"/>
  <c r="C381" i="2"/>
  <c r="H381" i="2"/>
  <c r="B381" i="2"/>
  <c r="A382" i="2"/>
  <c r="B382" i="2"/>
  <c r="D382" i="2"/>
  <c r="G382" i="2"/>
  <c r="C382" i="2"/>
  <c r="H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D385" i="2"/>
  <c r="G385" i="2"/>
  <c r="H385" i="2"/>
  <c r="A386" i="2"/>
  <c r="B386" i="2"/>
  <c r="D386" i="2"/>
  <c r="G386" i="2"/>
  <c r="C386" i="2"/>
  <c r="E386" i="2"/>
  <c r="H386" i="2"/>
  <c r="A387" i="2"/>
  <c r="C387" i="2"/>
  <c r="D387" i="2"/>
  <c r="G387" i="2"/>
  <c r="H387" i="2"/>
  <c r="B387" i="2"/>
  <c r="A388" i="2"/>
  <c r="B388" i="2"/>
  <c r="D388" i="2"/>
  <c r="E388" i="2"/>
  <c r="G388" i="2"/>
  <c r="C388" i="2"/>
  <c r="H388" i="2"/>
  <c r="A389" i="2"/>
  <c r="C389" i="2"/>
  <c r="D389" i="2"/>
  <c r="G389" i="2"/>
  <c r="H389" i="2"/>
  <c r="B389" i="2"/>
  <c r="A390" i="2"/>
  <c r="D390" i="2"/>
  <c r="G390" i="2"/>
  <c r="C390" i="2"/>
  <c r="H390" i="2"/>
  <c r="B390" i="2"/>
  <c r="A391" i="2"/>
  <c r="C391" i="2"/>
  <c r="E391" i="2"/>
  <c r="D391" i="2"/>
  <c r="G391" i="2"/>
  <c r="H391" i="2"/>
  <c r="B391" i="2"/>
  <c r="A392" i="2"/>
  <c r="B392" i="2"/>
  <c r="C392" i="2"/>
  <c r="D392" i="2"/>
  <c r="G392" i="2"/>
  <c r="H392" i="2"/>
  <c r="A393" i="2"/>
  <c r="B393" i="2"/>
  <c r="C393" i="2"/>
  <c r="D393" i="2"/>
  <c r="G393" i="2"/>
  <c r="H393" i="2"/>
  <c r="A394" i="2"/>
  <c r="B394" i="2"/>
  <c r="C394" i="2"/>
  <c r="D394" i="2"/>
  <c r="G394" i="2"/>
  <c r="H394" i="2"/>
  <c r="A395" i="2"/>
  <c r="D395" i="2"/>
  <c r="G395" i="2"/>
  <c r="C395" i="2"/>
  <c r="E395" i="2"/>
  <c r="H395" i="2"/>
  <c r="B395" i="2"/>
  <c r="A396" i="2"/>
  <c r="B396" i="2"/>
  <c r="D396" i="2"/>
  <c r="G396" i="2"/>
  <c r="C396" i="2"/>
  <c r="E396" i="2"/>
  <c r="H396" i="2"/>
  <c r="A397" i="2"/>
  <c r="C397" i="2"/>
  <c r="D397" i="2"/>
  <c r="E397" i="2"/>
  <c r="G397" i="2"/>
  <c r="H397" i="2"/>
  <c r="B397" i="2"/>
  <c r="A398" i="2"/>
  <c r="B398" i="2"/>
  <c r="D398" i="2"/>
  <c r="G398" i="2"/>
  <c r="C398" i="2"/>
  <c r="E398" i="2"/>
  <c r="H398" i="2"/>
  <c r="A399" i="2"/>
  <c r="C399" i="2"/>
  <c r="D399" i="2"/>
  <c r="E399" i="2"/>
  <c r="G399" i="2"/>
  <c r="H399" i="2"/>
  <c r="B399" i="2"/>
  <c r="A400" i="2"/>
  <c r="B400" i="2"/>
  <c r="D400" i="2"/>
  <c r="G400" i="2"/>
  <c r="C400" i="2"/>
  <c r="H400" i="2"/>
  <c r="A401" i="2"/>
  <c r="B401" i="2"/>
  <c r="C401" i="2"/>
  <c r="D401" i="2"/>
  <c r="G401" i="2"/>
  <c r="H401" i="2"/>
  <c r="A402" i="2"/>
  <c r="B402" i="2"/>
  <c r="C402" i="2"/>
  <c r="D402" i="2"/>
  <c r="G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H404" i="2"/>
  <c r="B404" i="2"/>
  <c r="A405" i="2"/>
  <c r="C405" i="2"/>
  <c r="D405" i="2"/>
  <c r="G405" i="2"/>
  <c r="H405" i="2"/>
  <c r="B405" i="2"/>
  <c r="A406" i="2"/>
  <c r="B406" i="2"/>
  <c r="D406" i="2"/>
  <c r="G406" i="2"/>
  <c r="C406" i="2"/>
  <c r="E406" i="2"/>
  <c r="H406" i="2"/>
  <c r="A407" i="2"/>
  <c r="C407" i="2"/>
  <c r="D407" i="2"/>
  <c r="G407" i="2"/>
  <c r="H407" i="2"/>
  <c r="B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E412" i="2"/>
  <c r="G412" i="2"/>
  <c r="C412" i="2"/>
  <c r="H412" i="2"/>
  <c r="B412" i="2"/>
  <c r="A413" i="2"/>
  <c r="D413" i="2"/>
  <c r="G413" i="2"/>
  <c r="C413" i="2"/>
  <c r="E413" i="2"/>
  <c r="H413" i="2"/>
  <c r="B413" i="2"/>
  <c r="A414" i="2"/>
  <c r="B414" i="2"/>
  <c r="D414" i="2"/>
  <c r="G414" i="2"/>
  <c r="C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G417" i="2"/>
  <c r="H417" i="2"/>
  <c r="B417" i="2"/>
  <c r="A418" i="2"/>
  <c r="B418" i="2"/>
  <c r="D418" i="2"/>
  <c r="G418" i="2"/>
  <c r="C418" i="2"/>
  <c r="E418" i="2"/>
  <c r="H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C421" i="2"/>
  <c r="D421" i="2"/>
  <c r="E421" i="2"/>
  <c r="G421" i="2"/>
  <c r="H421" i="2"/>
  <c r="B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C424" i="2"/>
  <c r="D424" i="2"/>
  <c r="G424" i="2"/>
  <c r="H424" i="2"/>
  <c r="A425" i="2"/>
  <c r="B425" i="2"/>
  <c r="C425" i="2"/>
  <c r="E425" i="2"/>
  <c r="D425" i="2"/>
  <c r="G425" i="2"/>
  <c r="H425" i="2"/>
  <c r="A426" i="2"/>
  <c r="B426" i="2"/>
  <c r="C426" i="2"/>
  <c r="D426" i="2"/>
  <c r="E426" i="2"/>
  <c r="G426" i="2"/>
  <c r="H426" i="2"/>
  <c r="A427" i="2"/>
  <c r="D427" i="2"/>
  <c r="G427" i="2"/>
  <c r="C427" i="2"/>
  <c r="H427" i="2"/>
  <c r="B427" i="2"/>
  <c r="A428" i="2"/>
  <c r="B428" i="2"/>
  <c r="D428" i="2"/>
  <c r="G428" i="2"/>
  <c r="C428" i="2"/>
  <c r="E428" i="2"/>
  <c r="H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C431" i="2"/>
  <c r="D431" i="2"/>
  <c r="G431" i="2"/>
  <c r="H431" i="2"/>
  <c r="B431" i="2"/>
  <c r="A432" i="2"/>
  <c r="B432" i="2"/>
  <c r="D432" i="2"/>
  <c r="G432" i="2"/>
  <c r="C432" i="2"/>
  <c r="E432" i="2"/>
  <c r="H432" i="2"/>
  <c r="A433" i="2"/>
  <c r="B433" i="2"/>
  <c r="C433" i="2"/>
  <c r="E433" i="2"/>
  <c r="D433" i="2"/>
  <c r="G433" i="2"/>
  <c r="H433" i="2"/>
  <c r="A434" i="2"/>
  <c r="B434" i="2"/>
  <c r="C434" i="2"/>
  <c r="E434" i="2"/>
  <c r="D434" i="2"/>
  <c r="G434" i="2"/>
  <c r="H434" i="2"/>
  <c r="A435" i="2"/>
  <c r="C435" i="2"/>
  <c r="D435" i="2"/>
  <c r="E435" i="2"/>
  <c r="G435" i="2"/>
  <c r="H435" i="2"/>
  <c r="B435" i="2"/>
  <c r="A436" i="2"/>
  <c r="D436" i="2"/>
  <c r="E436" i="2"/>
  <c r="G436" i="2"/>
  <c r="C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C439" i="2"/>
  <c r="D439" i="2"/>
  <c r="E439" i="2"/>
  <c r="G439" i="2"/>
  <c r="H439" i="2"/>
  <c r="B439" i="2"/>
  <c r="A440" i="2"/>
  <c r="B440" i="2"/>
  <c r="C440" i="2"/>
  <c r="E440" i="2"/>
  <c r="D440" i="2"/>
  <c r="G440" i="2"/>
  <c r="H440" i="2"/>
  <c r="A441" i="2"/>
  <c r="B441" i="2"/>
  <c r="C441" i="2"/>
  <c r="D441" i="2"/>
  <c r="E441" i="2"/>
  <c r="G441" i="2"/>
  <c r="H441" i="2"/>
  <c r="A442" i="2"/>
  <c r="B442" i="2"/>
  <c r="D442" i="2"/>
  <c r="G442" i="2"/>
  <c r="C442" i="2"/>
  <c r="H442" i="2"/>
  <c r="A443" i="2"/>
  <c r="C443" i="2"/>
  <c r="E443" i="2"/>
  <c r="D443" i="2"/>
  <c r="G443" i="2"/>
  <c r="H443" i="2"/>
  <c r="B443" i="2"/>
  <c r="A444" i="2"/>
  <c r="B444" i="2"/>
  <c r="C444" i="2"/>
  <c r="E444" i="2"/>
  <c r="D444" i="2"/>
  <c r="G444" i="2"/>
  <c r="H444" i="2"/>
  <c r="A445" i="2"/>
  <c r="C445" i="2"/>
  <c r="D445" i="2"/>
  <c r="G445" i="2"/>
  <c r="H445" i="2"/>
  <c r="B445" i="2"/>
  <c r="A446" i="2"/>
  <c r="D446" i="2"/>
  <c r="E446" i="2"/>
  <c r="G446" i="2"/>
  <c r="C446" i="2"/>
  <c r="H446" i="2"/>
  <c r="B446" i="2"/>
  <c r="A447" i="2"/>
  <c r="B447" i="2"/>
  <c r="D447" i="2"/>
  <c r="G447" i="2"/>
  <c r="C447" i="2"/>
  <c r="E447" i="2"/>
  <c r="H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D450" i="2"/>
  <c r="G450" i="2"/>
  <c r="C450" i="2"/>
  <c r="E450" i="2"/>
  <c r="H450" i="2"/>
  <c r="A451" i="2"/>
  <c r="B451" i="2"/>
  <c r="C451" i="2"/>
  <c r="D451" i="2"/>
  <c r="E451" i="2"/>
  <c r="G451" i="2"/>
  <c r="H451" i="2"/>
  <c r="A452" i="2"/>
  <c r="C452" i="2"/>
  <c r="E452" i="2"/>
  <c r="D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E454" i="2"/>
  <c r="H454" i="2"/>
  <c r="B454" i="2"/>
  <c r="A455" i="2"/>
  <c r="B455" i="2"/>
  <c r="C455" i="2"/>
  <c r="D455" i="2"/>
  <c r="E455" i="2"/>
  <c r="G455" i="2"/>
  <c r="H455" i="2"/>
  <c r="A456" i="2"/>
  <c r="C456" i="2"/>
  <c r="E456" i="2"/>
  <c r="D456" i="2"/>
  <c r="G456" i="2"/>
  <c r="H456" i="2"/>
  <c r="B456" i="2"/>
  <c r="A457" i="2"/>
  <c r="C457" i="2"/>
  <c r="E457" i="2"/>
  <c r="D457" i="2"/>
  <c r="G457" i="2"/>
  <c r="H457" i="2"/>
  <c r="B457" i="2"/>
  <c r="A458" i="2"/>
  <c r="B458" i="2"/>
  <c r="D458" i="2"/>
  <c r="G458" i="2"/>
  <c r="C458" i="2"/>
  <c r="E458" i="2"/>
  <c r="H458" i="2"/>
  <c r="A459" i="2"/>
  <c r="B459" i="2"/>
  <c r="D459" i="2"/>
  <c r="G459" i="2"/>
  <c r="C459" i="2"/>
  <c r="E459" i="2"/>
  <c r="H459" i="2"/>
  <c r="A460" i="2"/>
  <c r="D460" i="2"/>
  <c r="G460" i="2"/>
  <c r="C460" i="2"/>
  <c r="H460" i="2"/>
  <c r="B460" i="2"/>
  <c r="A461" i="2"/>
  <c r="C461" i="2"/>
  <c r="D461" i="2"/>
  <c r="E461" i="2"/>
  <c r="G461" i="2"/>
  <c r="H461" i="2"/>
  <c r="B461" i="2"/>
  <c r="A462" i="2"/>
  <c r="D462" i="2"/>
  <c r="E462" i="2"/>
  <c r="G462" i="2"/>
  <c r="C462" i="2"/>
  <c r="H462" i="2"/>
  <c r="B462" i="2"/>
  <c r="A463" i="2"/>
  <c r="C463" i="2"/>
  <c r="E463" i="2"/>
  <c r="D463" i="2"/>
  <c r="G463" i="2"/>
  <c r="H463" i="2"/>
  <c r="B463" i="2"/>
  <c r="A464" i="2"/>
  <c r="D464" i="2"/>
  <c r="G464" i="2"/>
  <c r="C464" i="2"/>
  <c r="E464" i="2"/>
  <c r="H464" i="2"/>
  <c r="B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E469" i="2"/>
  <c r="H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D472" i="2"/>
  <c r="G472" i="2"/>
  <c r="C472" i="2"/>
  <c r="E472" i="2"/>
  <c r="H472" i="2"/>
  <c r="B472" i="2"/>
  <c r="A473" i="2"/>
  <c r="B473" i="2"/>
  <c r="D473" i="2"/>
  <c r="G473" i="2"/>
  <c r="C473" i="2"/>
  <c r="E473" i="2"/>
  <c r="H473" i="2"/>
  <c r="A474" i="2"/>
  <c r="D474" i="2"/>
  <c r="G474" i="2"/>
  <c r="C474" i="2"/>
  <c r="E474" i="2"/>
  <c r="H474" i="2"/>
  <c r="B474" i="2"/>
  <c r="A475" i="2"/>
  <c r="C475" i="2"/>
  <c r="E475" i="2"/>
  <c r="D475" i="2"/>
  <c r="G475" i="2"/>
  <c r="H475" i="2"/>
  <c r="B475" i="2"/>
  <c r="A476" i="2"/>
  <c r="B476" i="2"/>
  <c r="C476" i="2"/>
  <c r="D476" i="2"/>
  <c r="G476" i="2"/>
  <c r="H476" i="2"/>
  <c r="A477" i="2"/>
  <c r="B477" i="2"/>
  <c r="D477" i="2"/>
  <c r="G477" i="2"/>
  <c r="C477" i="2"/>
  <c r="E477" i="2"/>
  <c r="H477" i="2"/>
  <c r="A478" i="2"/>
  <c r="B478" i="2"/>
  <c r="C478" i="2"/>
  <c r="D478" i="2"/>
  <c r="G478" i="2"/>
  <c r="H478" i="2"/>
  <c r="A479" i="2"/>
  <c r="C479" i="2"/>
  <c r="E479" i="2"/>
  <c r="D479" i="2"/>
  <c r="G479" i="2"/>
  <c r="H479" i="2"/>
  <c r="B479" i="2"/>
  <c r="A480" i="2"/>
  <c r="D480" i="2"/>
  <c r="G480" i="2"/>
  <c r="C480" i="2"/>
  <c r="E480" i="2"/>
  <c r="H480" i="2"/>
  <c r="B480" i="2"/>
  <c r="A481" i="2"/>
  <c r="B481" i="2"/>
  <c r="D481" i="2"/>
  <c r="G481" i="2"/>
  <c r="C481" i="2"/>
  <c r="E481" i="2"/>
  <c r="H481" i="2"/>
  <c r="A482" i="2"/>
  <c r="D482" i="2"/>
  <c r="G482" i="2"/>
  <c r="C482" i="2"/>
  <c r="E482" i="2"/>
  <c r="H482" i="2"/>
  <c r="B482" i="2"/>
  <c r="A483" i="2"/>
  <c r="C483" i="2"/>
  <c r="E483" i="2"/>
  <c r="D483" i="2"/>
  <c r="G483" i="2"/>
  <c r="H483" i="2"/>
  <c r="B483" i="2"/>
  <c r="A484" i="2"/>
  <c r="B484" i="2"/>
  <c r="C484" i="2"/>
  <c r="D484" i="2"/>
  <c r="G484" i="2"/>
  <c r="H484" i="2"/>
  <c r="A485" i="2"/>
  <c r="B485" i="2"/>
  <c r="D485" i="2"/>
  <c r="G485" i="2"/>
  <c r="C485" i="2"/>
  <c r="E485" i="2"/>
  <c r="H485" i="2"/>
  <c r="A486" i="2"/>
  <c r="B486" i="2"/>
  <c r="C486" i="2"/>
  <c r="D486" i="2"/>
  <c r="E486" i="2"/>
  <c r="G486" i="2"/>
  <c r="H486" i="2"/>
  <c r="A487" i="2"/>
  <c r="C487" i="2"/>
  <c r="E487" i="2"/>
  <c r="D487" i="2"/>
  <c r="G487" i="2"/>
  <c r="H487" i="2"/>
  <c r="B487" i="2"/>
  <c r="A488" i="2"/>
  <c r="D488" i="2"/>
  <c r="G488" i="2"/>
  <c r="C488" i="2"/>
  <c r="H488" i="2"/>
  <c r="B488" i="2"/>
  <c r="A489" i="2"/>
  <c r="B489" i="2"/>
  <c r="D489" i="2"/>
  <c r="G489" i="2"/>
  <c r="C489" i="2"/>
  <c r="E489" i="2"/>
  <c r="H489" i="2"/>
  <c r="A490" i="2"/>
  <c r="D490" i="2"/>
  <c r="G490" i="2"/>
  <c r="C490" i="2"/>
  <c r="E490" i="2"/>
  <c r="H490" i="2"/>
  <c r="B490" i="2"/>
  <c r="A491" i="2"/>
  <c r="C491" i="2"/>
  <c r="E491" i="2"/>
  <c r="D491" i="2"/>
  <c r="G491" i="2"/>
  <c r="H491" i="2"/>
  <c r="B491" i="2"/>
  <c r="A492" i="2"/>
  <c r="B492" i="2"/>
  <c r="C492" i="2"/>
  <c r="D492" i="2"/>
  <c r="E492" i="2"/>
  <c r="G492" i="2"/>
  <c r="H492" i="2"/>
  <c r="A493" i="2"/>
  <c r="B493" i="2"/>
  <c r="D493" i="2"/>
  <c r="G493" i="2"/>
  <c r="C493" i="2"/>
  <c r="E493" i="2"/>
  <c r="H493" i="2"/>
  <c r="A494" i="2"/>
  <c r="B494" i="2"/>
  <c r="C494" i="2"/>
  <c r="D494" i="2"/>
  <c r="E494" i="2"/>
  <c r="G494" i="2"/>
  <c r="H494" i="2"/>
  <c r="A495" i="2"/>
  <c r="C495" i="2"/>
  <c r="E495" i="2"/>
  <c r="D495" i="2"/>
  <c r="G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H497" i="2"/>
  <c r="A498" i="2"/>
  <c r="D498" i="2"/>
  <c r="G498" i="2"/>
  <c r="C498" i="2"/>
  <c r="E498" i="2"/>
  <c r="H498" i="2"/>
  <c r="B498" i="2"/>
  <c r="A499" i="2"/>
  <c r="C499" i="2"/>
  <c r="E499" i="2"/>
  <c r="D499" i="2"/>
  <c r="G499" i="2"/>
  <c r="H499" i="2"/>
  <c r="B499" i="2"/>
  <c r="A500" i="2"/>
  <c r="B500" i="2"/>
  <c r="C500" i="2"/>
  <c r="D500" i="2"/>
  <c r="G500" i="2"/>
  <c r="H500" i="2"/>
  <c r="A501" i="2"/>
  <c r="B501" i="2"/>
  <c r="D501" i="2"/>
  <c r="G501" i="2"/>
  <c r="C501" i="2"/>
  <c r="E501" i="2"/>
  <c r="H501" i="2"/>
  <c r="A502" i="2"/>
  <c r="B502" i="2"/>
  <c r="C502" i="2"/>
  <c r="D502" i="2"/>
  <c r="E502" i="2"/>
  <c r="G502" i="2"/>
  <c r="H502" i="2"/>
  <c r="A503" i="2"/>
  <c r="C503" i="2"/>
  <c r="E503" i="2"/>
  <c r="D503" i="2"/>
  <c r="G503" i="2"/>
  <c r="H503" i="2"/>
  <c r="B503" i="2"/>
  <c r="A504" i="2"/>
  <c r="D504" i="2"/>
  <c r="G504" i="2"/>
  <c r="C504" i="2"/>
  <c r="E504" i="2"/>
  <c r="H504" i="2"/>
  <c r="B504" i="2"/>
  <c r="A505" i="2"/>
  <c r="B505" i="2"/>
  <c r="D505" i="2"/>
  <c r="G505" i="2"/>
  <c r="C505" i="2"/>
  <c r="E505" i="2"/>
  <c r="H505" i="2"/>
  <c r="A506" i="2"/>
  <c r="D506" i="2"/>
  <c r="G506" i="2"/>
  <c r="C506" i="2"/>
  <c r="E506" i="2"/>
  <c r="H506" i="2"/>
  <c r="B506" i="2"/>
  <c r="A507" i="2"/>
  <c r="C507" i="2"/>
  <c r="E507" i="2"/>
  <c r="D507" i="2"/>
  <c r="G507" i="2"/>
  <c r="H507" i="2"/>
  <c r="B507" i="2"/>
  <c r="A508" i="2"/>
  <c r="B508" i="2"/>
  <c r="C508" i="2"/>
  <c r="D508" i="2"/>
  <c r="E508" i="2"/>
  <c r="G508" i="2"/>
  <c r="H508" i="2"/>
  <c r="A509" i="2"/>
  <c r="B509" i="2"/>
  <c r="D509" i="2"/>
  <c r="G509" i="2"/>
  <c r="C509" i="2"/>
  <c r="E509" i="2"/>
  <c r="H509" i="2"/>
  <c r="A510" i="2"/>
  <c r="B510" i="2"/>
  <c r="C510" i="2"/>
  <c r="D510" i="2"/>
  <c r="E510" i="2"/>
  <c r="G510" i="2"/>
  <c r="H510" i="2"/>
  <c r="A511" i="2"/>
  <c r="C511" i="2"/>
  <c r="D511" i="2"/>
  <c r="G511" i="2"/>
  <c r="H511" i="2"/>
  <c r="B511" i="2"/>
  <c r="A512" i="2"/>
  <c r="D512" i="2"/>
  <c r="G512" i="2"/>
  <c r="C512" i="2"/>
  <c r="E512" i="2"/>
  <c r="H512" i="2"/>
  <c r="B512" i="2"/>
  <c r="A513" i="2"/>
  <c r="B513" i="2"/>
  <c r="D513" i="2"/>
  <c r="G513" i="2"/>
  <c r="C513" i="2"/>
  <c r="E513" i="2"/>
  <c r="H513" i="2"/>
  <c r="A514" i="2"/>
  <c r="D514" i="2"/>
  <c r="G514" i="2"/>
  <c r="C514" i="2"/>
  <c r="E514" i="2"/>
  <c r="H514" i="2"/>
  <c r="B514" i="2"/>
  <c r="A515" i="2"/>
  <c r="C515" i="2"/>
  <c r="D515" i="2"/>
  <c r="G515" i="2"/>
  <c r="H515" i="2"/>
  <c r="B515" i="2"/>
  <c r="A516" i="2"/>
  <c r="B516" i="2"/>
  <c r="C516" i="2"/>
  <c r="D516" i="2"/>
  <c r="E516" i="2"/>
  <c r="G516" i="2"/>
  <c r="H516" i="2"/>
  <c r="A517" i="2"/>
  <c r="B517" i="2"/>
  <c r="D517" i="2"/>
  <c r="G517" i="2"/>
  <c r="C517" i="2"/>
  <c r="H517" i="2"/>
  <c r="A518" i="2"/>
  <c r="C518" i="2"/>
  <c r="D518" i="2"/>
  <c r="E518" i="2"/>
  <c r="G518" i="2"/>
  <c r="H518" i="2"/>
  <c r="B518" i="2"/>
  <c r="A519" i="2"/>
  <c r="C519" i="2"/>
  <c r="E519" i="2"/>
  <c r="D519" i="2"/>
  <c r="G519" i="2"/>
  <c r="H519" i="2"/>
  <c r="B519" i="2"/>
  <c r="I561" i="1"/>
  <c r="I532" i="1" l="1"/>
  <c r="N532" i="1"/>
  <c r="E438" i="2"/>
  <c r="E414" i="2"/>
  <c r="E390" i="2"/>
  <c r="E319" i="2"/>
  <c r="E488" i="2"/>
  <c r="E445" i="2"/>
  <c r="E375" i="2"/>
  <c r="E359" i="2"/>
  <c r="E313" i="2"/>
  <c r="E600" i="1"/>
  <c r="F600" i="1" s="1"/>
  <c r="G600" i="1" s="1"/>
  <c r="K600" i="1" s="1"/>
  <c r="E601" i="1"/>
  <c r="F601" i="1" s="1"/>
  <c r="G601" i="1" s="1"/>
  <c r="K601" i="1" s="1"/>
  <c r="E27" i="1"/>
  <c r="E42" i="1"/>
  <c r="E53" i="1"/>
  <c r="E60" i="1"/>
  <c r="E64" i="1"/>
  <c r="E68" i="1"/>
  <c r="E72" i="1"/>
  <c r="F72" i="1" s="1"/>
  <c r="G72" i="1" s="1"/>
  <c r="I72" i="1" s="1"/>
  <c r="E79" i="1"/>
  <c r="E86" i="1"/>
  <c r="E101" i="1"/>
  <c r="E110" i="1"/>
  <c r="E113" i="1"/>
  <c r="E120" i="1"/>
  <c r="E122" i="1"/>
  <c r="E125" i="1"/>
  <c r="E133" i="1"/>
  <c r="E136" i="1"/>
  <c r="F136" i="1" s="1"/>
  <c r="G136" i="1" s="1"/>
  <c r="J136" i="1" s="1"/>
  <c r="E139" i="1"/>
  <c r="E149" i="1"/>
  <c r="F149" i="1" s="1"/>
  <c r="G149" i="1" s="1"/>
  <c r="I149" i="1" s="1"/>
  <c r="E153" i="1"/>
  <c r="F153" i="1" s="1"/>
  <c r="G153" i="1" s="1"/>
  <c r="I153" i="1" s="1"/>
  <c r="G155" i="1"/>
  <c r="I155" i="1" s="1"/>
  <c r="G158" i="1"/>
  <c r="J158" i="1" s="1"/>
  <c r="E161" i="1"/>
  <c r="E164" i="1"/>
  <c r="E167" i="1"/>
  <c r="E174" i="1"/>
  <c r="F174" i="1" s="1"/>
  <c r="G174" i="1" s="1"/>
  <c r="J174" i="1" s="1"/>
  <c r="E177" i="1"/>
  <c r="F177" i="1" s="1"/>
  <c r="E183" i="1"/>
  <c r="E186" i="1"/>
  <c r="E200" i="1"/>
  <c r="E210" i="1"/>
  <c r="E214" i="1"/>
  <c r="E220" i="1"/>
  <c r="E225" i="1"/>
  <c r="E235" i="1"/>
  <c r="F235" i="1" s="1"/>
  <c r="G235" i="1" s="1"/>
  <c r="I235" i="1" s="1"/>
  <c r="E242" i="1"/>
  <c r="E249" i="1"/>
  <c r="E268" i="1"/>
  <c r="E294" i="1"/>
  <c r="E312" i="1"/>
  <c r="E315" i="1"/>
  <c r="E322" i="1"/>
  <c r="E335" i="1"/>
  <c r="E338" i="1"/>
  <c r="E344" i="1"/>
  <c r="E347" i="1"/>
  <c r="E350" i="1"/>
  <c r="E353" i="1"/>
  <c r="E357" i="1"/>
  <c r="E370" i="1"/>
  <c r="E382" i="1"/>
  <c r="E386" i="1"/>
  <c r="E397" i="1"/>
  <c r="E400" i="1"/>
  <c r="E406" i="1"/>
  <c r="E419" i="1"/>
  <c r="E423" i="1"/>
  <c r="E426" i="1"/>
  <c r="E430" i="1"/>
  <c r="E24" i="1"/>
  <c r="E35" i="1"/>
  <c r="E39" i="1"/>
  <c r="E45" i="1"/>
  <c r="E50" i="1"/>
  <c r="E57" i="1"/>
  <c r="E76" i="1"/>
  <c r="E83" i="1"/>
  <c r="E89" i="1"/>
  <c r="E93" i="1"/>
  <c r="E99" i="1"/>
  <c r="E104" i="1"/>
  <c r="E107" i="1"/>
  <c r="E117" i="1"/>
  <c r="E128" i="1"/>
  <c r="F128" i="1" s="1"/>
  <c r="G128" i="1" s="1"/>
  <c r="I128" i="1" s="1"/>
  <c r="E131" i="1"/>
  <c r="F131" i="1" s="1"/>
  <c r="G131" i="1" s="1"/>
  <c r="I131" i="1" s="1"/>
  <c r="E146" i="1"/>
  <c r="F146" i="1" s="1"/>
  <c r="G146" i="1" s="1"/>
  <c r="I146" i="1" s="1"/>
  <c r="E171" i="1"/>
  <c r="E180" i="1"/>
  <c r="E190" i="1"/>
  <c r="E197" i="1"/>
  <c r="E207" i="1"/>
  <c r="F207" i="1" s="1"/>
  <c r="G207" i="1" s="1"/>
  <c r="I207" i="1" s="1"/>
  <c r="E232" i="1"/>
  <c r="F232" i="1" s="1"/>
  <c r="G232" i="1" s="1"/>
  <c r="J232" i="1" s="1"/>
  <c r="E239" i="1"/>
  <c r="F239" i="1" s="1"/>
  <c r="G239" i="1" s="1"/>
  <c r="J239" i="1" s="1"/>
  <c r="E246" i="1"/>
  <c r="E253" i="1"/>
  <c r="E256" i="1"/>
  <c r="E259" i="1"/>
  <c r="E263" i="1"/>
  <c r="E272" i="1"/>
  <c r="E278" i="1"/>
  <c r="E291" i="1"/>
  <c r="E298" i="1"/>
  <c r="E310" i="1"/>
  <c r="E319" i="1"/>
  <c r="E326" i="1"/>
  <c r="E329" i="1"/>
  <c r="E332" i="1"/>
  <c r="E599" i="1"/>
  <c r="F599" i="1" s="1"/>
  <c r="G599" i="1" s="1"/>
  <c r="K599" i="1" s="1"/>
  <c r="E31" i="1"/>
  <c r="E43" i="1"/>
  <c r="E54" i="1"/>
  <c r="E61" i="1"/>
  <c r="E65" i="1"/>
  <c r="E69" i="1"/>
  <c r="E80" i="1"/>
  <c r="E97" i="1"/>
  <c r="E102" i="1"/>
  <c r="E123" i="1"/>
  <c r="E126" i="1"/>
  <c r="F126" i="1" s="1"/>
  <c r="E143" i="1"/>
  <c r="F143" i="1" s="1"/>
  <c r="G143" i="1" s="1"/>
  <c r="I143" i="1" s="1"/>
  <c r="E150" i="1"/>
  <c r="E156" i="1"/>
  <c r="E165" i="1"/>
  <c r="E168" i="1"/>
  <c r="E187" i="1"/>
  <c r="F187" i="1" s="1"/>
  <c r="G187" i="1" s="1"/>
  <c r="I187" i="1" s="1"/>
  <c r="E194" i="1"/>
  <c r="E204" i="1"/>
  <c r="E211" i="1"/>
  <c r="E215" i="1"/>
  <c r="F215" i="1" s="1"/>
  <c r="G215" i="1" s="1"/>
  <c r="J215" i="1" s="1"/>
  <c r="E218" i="1"/>
  <c r="E223" i="1"/>
  <c r="E226" i="1"/>
  <c r="E229" i="1"/>
  <c r="E236" i="1"/>
  <c r="E275" i="1"/>
  <c r="E282" i="1"/>
  <c r="E285" i="1"/>
  <c r="E288" i="1"/>
  <c r="E295" i="1"/>
  <c r="E301" i="1"/>
  <c r="E307" i="1"/>
  <c r="E313" i="1"/>
  <c r="E316" i="1"/>
  <c r="E323" i="1"/>
  <c r="E40" i="1"/>
  <c r="E51" i="1"/>
  <c r="E58" i="1"/>
  <c r="E73" i="1"/>
  <c r="E77" i="1"/>
  <c r="E90" i="1"/>
  <c r="F90" i="1" s="1"/>
  <c r="G90" i="1" s="1"/>
  <c r="I90" i="1" s="1"/>
  <c r="E94" i="1"/>
  <c r="E111" i="1"/>
  <c r="E114" i="1"/>
  <c r="E121" i="1"/>
  <c r="E129" i="1"/>
  <c r="F129" i="1" s="1"/>
  <c r="G129" i="1" s="1"/>
  <c r="I129" i="1" s="1"/>
  <c r="E134" i="1"/>
  <c r="F134" i="1" s="1"/>
  <c r="G134" i="1" s="1"/>
  <c r="I134" i="1" s="1"/>
  <c r="E140" i="1"/>
  <c r="F140" i="1" s="1"/>
  <c r="G140" i="1" s="1"/>
  <c r="I140" i="1" s="1"/>
  <c r="E147" i="1"/>
  <c r="F147" i="1" s="1"/>
  <c r="G147" i="1" s="1"/>
  <c r="I147" i="1" s="1"/>
  <c r="E159" i="1"/>
  <c r="E162" i="1"/>
  <c r="F162" i="1" s="1"/>
  <c r="G162" i="1" s="1"/>
  <c r="J162" i="1" s="1"/>
  <c r="E175" i="1"/>
  <c r="E178" i="1"/>
  <c r="F178" i="1" s="1"/>
  <c r="E181" i="1"/>
  <c r="F181" i="1" s="1"/>
  <c r="G181" i="1" s="1"/>
  <c r="J181" i="1" s="1"/>
  <c r="E184" i="1"/>
  <c r="E191" i="1"/>
  <c r="E198" i="1"/>
  <c r="E201" i="1"/>
  <c r="E221" i="1"/>
  <c r="F221" i="1" s="1"/>
  <c r="G221" i="1" s="1"/>
  <c r="J221" i="1" s="1"/>
  <c r="E240" i="1"/>
  <c r="E243" i="1"/>
  <c r="E247" i="1"/>
  <c r="E250" i="1"/>
  <c r="E260" i="1"/>
  <c r="E266" i="1"/>
  <c r="E269" i="1"/>
  <c r="E273" i="1"/>
  <c r="E279" i="1"/>
  <c r="E292" i="1"/>
  <c r="E304" i="1"/>
  <c r="E330" i="1"/>
  <c r="E333" i="1"/>
  <c r="E339" i="1"/>
  <c r="E345" i="1"/>
  <c r="E351" i="1"/>
  <c r="F351" i="1" s="1"/>
  <c r="G351" i="1" s="1"/>
  <c r="J351" i="1" s="1"/>
  <c r="E371" i="1"/>
  <c r="E377" i="1"/>
  <c r="E380" i="1"/>
  <c r="E391" i="1"/>
  <c r="E395" i="1"/>
  <c r="E398" i="1"/>
  <c r="E401" i="1"/>
  <c r="E404" i="1"/>
  <c r="E411" i="1"/>
  <c r="G417" i="1"/>
  <c r="I417" i="1" s="1"/>
  <c r="E431" i="1"/>
  <c r="F431" i="1" s="1"/>
  <c r="G431" i="1" s="1"/>
  <c r="J431" i="1" s="1"/>
  <c r="E438" i="1"/>
  <c r="G441" i="1"/>
  <c r="I441" i="1" s="1"/>
  <c r="E21" i="1"/>
  <c r="F21" i="1" s="1"/>
  <c r="G21" i="1" s="1"/>
  <c r="J21" i="1" s="1"/>
  <c r="E32" i="1"/>
  <c r="E36" i="1"/>
  <c r="E47" i="1"/>
  <c r="F47" i="1" s="1"/>
  <c r="E55" i="1"/>
  <c r="F55" i="1" s="1"/>
  <c r="G55" i="1" s="1"/>
  <c r="I55" i="1" s="1"/>
  <c r="E62" i="1"/>
  <c r="F62" i="1" s="1"/>
  <c r="G62" i="1" s="1"/>
  <c r="I62" i="1" s="1"/>
  <c r="E66" i="1"/>
  <c r="F66" i="1" s="1"/>
  <c r="G66" i="1" s="1"/>
  <c r="I66" i="1" s="1"/>
  <c r="E70" i="1"/>
  <c r="E84" i="1"/>
  <c r="E108" i="1"/>
  <c r="E118" i="1"/>
  <c r="G126" i="1"/>
  <c r="I126" i="1" s="1"/>
  <c r="E137" i="1"/>
  <c r="F137" i="1" s="1"/>
  <c r="G137" i="1" s="1"/>
  <c r="J137" i="1" s="1"/>
  <c r="E144" i="1"/>
  <c r="F144" i="1" s="1"/>
  <c r="G144" i="1" s="1"/>
  <c r="I144" i="1" s="1"/>
  <c r="E151" i="1"/>
  <c r="E154" i="1"/>
  <c r="F154" i="1" s="1"/>
  <c r="G154" i="1" s="1"/>
  <c r="I154" i="1" s="1"/>
  <c r="E157" i="1"/>
  <c r="E166" i="1"/>
  <c r="F166" i="1" s="1"/>
  <c r="G166" i="1" s="1"/>
  <c r="J166" i="1" s="1"/>
  <c r="E172" i="1"/>
  <c r="E188" i="1"/>
  <c r="E205" i="1"/>
  <c r="E208" i="1"/>
  <c r="E212" i="1"/>
  <c r="F212" i="1" s="1"/>
  <c r="G212" i="1" s="1"/>
  <c r="I212" i="1" s="1"/>
  <c r="E219" i="1"/>
  <c r="E233" i="1"/>
  <c r="F233" i="1" s="1"/>
  <c r="G233" i="1" s="1"/>
  <c r="J233" i="1" s="1"/>
  <c r="E237" i="1"/>
  <c r="E257" i="1"/>
  <c r="E276" i="1"/>
  <c r="E289" i="1"/>
  <c r="E299" i="1"/>
  <c r="E302" i="1"/>
  <c r="E308" i="1"/>
  <c r="E311" i="1"/>
  <c r="E320" i="1"/>
  <c r="E324" i="1"/>
  <c r="E336" i="1"/>
  <c r="E343" i="1"/>
  <c r="E355" i="1"/>
  <c r="F355" i="1" s="1"/>
  <c r="G355" i="1" s="1"/>
  <c r="I355" i="1" s="1"/>
  <c r="E362" i="1"/>
  <c r="E368" i="1"/>
  <c r="E384" i="1"/>
  <c r="E388" i="1"/>
  <c r="E408" i="1"/>
  <c r="F408" i="1" s="1"/>
  <c r="G408" i="1" s="1"/>
  <c r="I408" i="1" s="1"/>
  <c r="E415" i="1"/>
  <c r="F415" i="1" s="1"/>
  <c r="G415" i="1" s="1"/>
  <c r="I415" i="1" s="1"/>
  <c r="E421" i="1"/>
  <c r="E428" i="1"/>
  <c r="E28" i="1"/>
  <c r="E59" i="1"/>
  <c r="E74" i="1"/>
  <c r="E81" i="1"/>
  <c r="E87" i="1"/>
  <c r="E91" i="1"/>
  <c r="E95" i="1"/>
  <c r="E105" i="1"/>
  <c r="E112" i="1"/>
  <c r="E115" i="1"/>
  <c r="E141" i="1"/>
  <c r="E160" i="1"/>
  <c r="E163" i="1"/>
  <c r="F163" i="1" s="1"/>
  <c r="G163" i="1" s="1"/>
  <c r="J163" i="1" s="1"/>
  <c r="E169" i="1"/>
  <c r="F169" i="1" s="1"/>
  <c r="G169" i="1" s="1"/>
  <c r="J169" i="1" s="1"/>
  <c r="E176" i="1"/>
  <c r="G178" i="1"/>
  <c r="I178" i="1" s="1"/>
  <c r="E192" i="1"/>
  <c r="E195" i="1"/>
  <c r="E199" i="1"/>
  <c r="E202" i="1"/>
  <c r="E216" i="1"/>
  <c r="E227" i="1"/>
  <c r="E230" i="1"/>
  <c r="E241" i="1"/>
  <c r="E244" i="1"/>
  <c r="E248" i="1"/>
  <c r="E251" i="1"/>
  <c r="E254" i="1"/>
  <c r="E261" i="1"/>
  <c r="E264" i="1"/>
  <c r="E267" i="1"/>
  <c r="E270" i="1"/>
  <c r="E280" i="1"/>
  <c r="E283" i="1"/>
  <c r="E286" i="1"/>
  <c r="E296" i="1"/>
  <c r="E305" i="1"/>
  <c r="E314" i="1"/>
  <c r="E317" i="1"/>
  <c r="E327" i="1"/>
  <c r="E340" i="1"/>
  <c r="E349" i="1"/>
  <c r="E359" i="1"/>
  <c r="E365" i="1"/>
  <c r="E372" i="1"/>
  <c r="E375" i="1"/>
  <c r="E392" i="1"/>
  <c r="E399" i="1"/>
  <c r="E412" i="1"/>
  <c r="E418" i="1"/>
  <c r="E425" i="1"/>
  <c r="E432" i="1"/>
  <c r="E435" i="1"/>
  <c r="E439" i="1"/>
  <c r="E442" i="1"/>
  <c r="E23" i="1"/>
  <c r="E29" i="1"/>
  <c r="E34" i="1"/>
  <c r="E44" i="1"/>
  <c r="E75" i="1"/>
  <c r="E82" i="1"/>
  <c r="E88" i="1"/>
  <c r="E92" i="1"/>
  <c r="E96" i="1"/>
  <c r="E98" i="1"/>
  <c r="E103" i="1"/>
  <c r="E106" i="1"/>
  <c r="E116" i="1"/>
  <c r="E127" i="1"/>
  <c r="F127" i="1" s="1"/>
  <c r="G127" i="1" s="1"/>
  <c r="I127" i="1" s="1"/>
  <c r="E130" i="1"/>
  <c r="F130" i="1" s="1"/>
  <c r="G130" i="1" s="1"/>
  <c r="I130" i="1" s="1"/>
  <c r="E142" i="1"/>
  <c r="F142" i="1" s="1"/>
  <c r="G142" i="1" s="1"/>
  <c r="I142" i="1" s="1"/>
  <c r="E145" i="1"/>
  <c r="F145" i="1" s="1"/>
  <c r="G145" i="1" s="1"/>
  <c r="I145" i="1" s="1"/>
  <c r="E170" i="1"/>
  <c r="E179" i="1"/>
  <c r="E193" i="1"/>
  <c r="E196" i="1"/>
  <c r="E203" i="1"/>
  <c r="E217" i="1"/>
  <c r="E222" i="1"/>
  <c r="E228" i="1"/>
  <c r="E231" i="1"/>
  <c r="E238" i="1"/>
  <c r="F238" i="1" s="1"/>
  <c r="G238" i="1" s="1"/>
  <c r="J238" i="1" s="1"/>
  <c r="E245" i="1"/>
  <c r="F245" i="1" s="1"/>
  <c r="G245" i="1" s="1"/>
  <c r="J245" i="1" s="1"/>
  <c r="E252" i="1"/>
  <c r="E255" i="1"/>
  <c r="E258" i="1"/>
  <c r="E262" i="1"/>
  <c r="E265" i="1"/>
  <c r="E271" i="1"/>
  <c r="E274" i="1"/>
  <c r="F274" i="1" s="1"/>
  <c r="G274" i="1" s="1"/>
  <c r="H274" i="1" s="1"/>
  <c r="E277" i="1"/>
  <c r="E281" i="1"/>
  <c r="E284" i="1"/>
  <c r="E287" i="1"/>
  <c r="E290" i="1"/>
  <c r="E297" i="1"/>
  <c r="E300" i="1"/>
  <c r="E303" i="1"/>
  <c r="E306" i="1"/>
  <c r="E318" i="1"/>
  <c r="E325" i="1"/>
  <c r="F325" i="1" s="1"/>
  <c r="G325" i="1" s="1"/>
  <c r="J325" i="1" s="1"/>
  <c r="E328" i="1"/>
  <c r="E341" i="1"/>
  <c r="E360" i="1"/>
  <c r="E363" i="1"/>
  <c r="E366" i="1"/>
  <c r="E373" i="1"/>
  <c r="G378" i="1"/>
  <c r="J378" i="1" s="1"/>
  <c r="E393" i="1"/>
  <c r="E413" i="1"/>
  <c r="E416" i="1"/>
  <c r="F416" i="1" s="1"/>
  <c r="G416" i="1" s="1"/>
  <c r="I416" i="1" s="1"/>
  <c r="E433" i="1"/>
  <c r="E436" i="1"/>
  <c r="E440" i="1"/>
  <c r="E443" i="1"/>
  <c r="F443" i="1" s="1"/>
  <c r="G443" i="1" s="1"/>
  <c r="I443" i="1" s="1"/>
  <c r="E515" i="2"/>
  <c r="E476" i="2"/>
  <c r="E431" i="2"/>
  <c r="E330" i="2"/>
  <c r="E50" i="2"/>
  <c r="E511" i="2"/>
  <c r="E442" i="2"/>
  <c r="E424" i="2"/>
  <c r="E427" i="2"/>
  <c r="E417" i="2"/>
  <c r="E364" i="2"/>
  <c r="E339" i="2"/>
  <c r="E114" i="2"/>
  <c r="F548" i="1"/>
  <c r="G548" i="1" s="1"/>
  <c r="J548" i="1" s="1"/>
  <c r="N539" i="1"/>
  <c r="I539" i="1"/>
  <c r="F554" i="1"/>
  <c r="G554" i="1" s="1"/>
  <c r="K554" i="1" s="1"/>
  <c r="E37" i="2"/>
  <c r="E35" i="2"/>
  <c r="F419" i="1"/>
  <c r="G419" i="1" s="1"/>
  <c r="I419" i="1" s="1"/>
  <c r="E14" i="2"/>
  <c r="E460" i="2"/>
  <c r="E467" i="2"/>
  <c r="F485" i="1"/>
  <c r="G485" i="1" s="1"/>
  <c r="I485" i="1" s="1"/>
  <c r="E27" i="2"/>
  <c r="E497" i="2"/>
  <c r="E400" i="2"/>
  <c r="E15" i="2"/>
  <c r="E478" i="2"/>
  <c r="E45" i="2"/>
  <c r="E12" i="2"/>
  <c r="N531" i="1"/>
  <c r="I531" i="1"/>
  <c r="N556" i="1"/>
  <c r="I556" i="1"/>
  <c r="I510" i="1"/>
  <c r="N510" i="1"/>
  <c r="N560" i="1"/>
  <c r="I560" i="1"/>
  <c r="E336" i="2"/>
  <c r="E20" i="2"/>
  <c r="E448" i="2"/>
  <c r="E29" i="2"/>
  <c r="E517" i="2"/>
  <c r="E484" i="2"/>
  <c r="E468" i="2"/>
  <c r="E133" i="2"/>
  <c r="F17" i="1"/>
  <c r="G52" i="1"/>
  <c r="I52" i="1" s="1"/>
  <c r="E46" i="1"/>
  <c r="E38" i="1"/>
  <c r="E30" i="1"/>
  <c r="E22" i="1"/>
  <c r="E598" i="1"/>
  <c r="F598" i="1" s="1"/>
  <c r="G598" i="1" s="1"/>
  <c r="E49" i="1"/>
  <c r="G47" i="1"/>
  <c r="I47" i="1" s="1"/>
  <c r="E41" i="1"/>
  <c r="E33" i="1"/>
  <c r="E25" i="1"/>
  <c r="C12" i="1"/>
  <c r="C11" i="1"/>
  <c r="F433" i="1" l="1"/>
  <c r="G433" i="1" s="1"/>
  <c r="I433" i="1" s="1"/>
  <c r="E402" i="2"/>
  <c r="F363" i="1"/>
  <c r="G363" i="1" s="1"/>
  <c r="J363" i="1" s="1"/>
  <c r="E344" i="2"/>
  <c r="F300" i="1"/>
  <c r="G300" i="1" s="1"/>
  <c r="I300" i="1" s="1"/>
  <c r="E283" i="2"/>
  <c r="F271" i="1"/>
  <c r="G271" i="1" s="1"/>
  <c r="I271" i="1" s="1"/>
  <c r="E255" i="2"/>
  <c r="F231" i="1"/>
  <c r="G231" i="1" s="1"/>
  <c r="I231" i="1" s="1"/>
  <c r="E220" i="2"/>
  <c r="F170" i="1"/>
  <c r="G170" i="1" s="1"/>
  <c r="J170" i="1" s="1"/>
  <c r="E168" i="2"/>
  <c r="F98" i="1"/>
  <c r="G98" i="1" s="1"/>
  <c r="I98" i="1" s="1"/>
  <c r="E122" i="2"/>
  <c r="F29" i="1"/>
  <c r="G29" i="1" s="1"/>
  <c r="I29" i="1" s="1"/>
  <c r="E53" i="2"/>
  <c r="F412" i="1"/>
  <c r="G412" i="1" s="1"/>
  <c r="I412" i="1" s="1"/>
  <c r="E393" i="2"/>
  <c r="F340" i="1"/>
  <c r="G340" i="1" s="1"/>
  <c r="I340" i="1" s="1"/>
  <c r="E322" i="2"/>
  <c r="F283" i="1"/>
  <c r="G283" i="1" s="1"/>
  <c r="I283" i="1" s="1"/>
  <c r="E266" i="2"/>
  <c r="F254" i="1"/>
  <c r="G254" i="1" s="1"/>
  <c r="K254" i="1" s="1"/>
  <c r="E238" i="2"/>
  <c r="F202" i="1"/>
  <c r="G202" i="1" s="1"/>
  <c r="I202" i="1" s="1"/>
  <c r="E193" i="2"/>
  <c r="F160" i="1"/>
  <c r="G160" i="1" s="1"/>
  <c r="J160" i="1" s="1"/>
  <c r="E160" i="2"/>
  <c r="F91" i="1"/>
  <c r="G91" i="1" s="1"/>
  <c r="I91" i="1" s="1"/>
  <c r="E115" i="2"/>
  <c r="F421" i="1"/>
  <c r="G421" i="1" s="1"/>
  <c r="I421" i="1" s="1"/>
  <c r="E16" i="2"/>
  <c r="F299" i="1"/>
  <c r="G299" i="1" s="1"/>
  <c r="I299" i="1" s="1"/>
  <c r="E282" i="2"/>
  <c r="F219" i="1"/>
  <c r="G219" i="1" s="1"/>
  <c r="I219" i="1" s="1"/>
  <c r="E209" i="2"/>
  <c r="F411" i="1"/>
  <c r="G411" i="1" s="1"/>
  <c r="I411" i="1" s="1"/>
  <c r="E392" i="2"/>
  <c r="F371" i="1"/>
  <c r="G371" i="1" s="1"/>
  <c r="I371" i="1" s="1"/>
  <c r="E352" i="2"/>
  <c r="F279" i="1"/>
  <c r="G279" i="1" s="1"/>
  <c r="I279" i="1" s="1"/>
  <c r="E262" i="2"/>
  <c r="F240" i="1"/>
  <c r="G240" i="1" s="1"/>
  <c r="I240" i="1" s="1"/>
  <c r="E225" i="2"/>
  <c r="F323" i="1"/>
  <c r="G323" i="1" s="1"/>
  <c r="I323" i="1" s="1"/>
  <c r="E306" i="2"/>
  <c r="F282" i="1"/>
  <c r="G282" i="1" s="1"/>
  <c r="J282" i="1" s="1"/>
  <c r="E265" i="2"/>
  <c r="F259" i="1"/>
  <c r="G259" i="1" s="1"/>
  <c r="I259" i="1" s="1"/>
  <c r="E243" i="2"/>
  <c r="F190" i="1"/>
  <c r="G190" i="1" s="1"/>
  <c r="I190" i="1" s="1"/>
  <c r="E181" i="2"/>
  <c r="F104" i="1"/>
  <c r="G104" i="1" s="1"/>
  <c r="I104" i="1" s="1"/>
  <c r="E128" i="2"/>
  <c r="F45" i="1"/>
  <c r="G45" i="1" s="1"/>
  <c r="I45" i="1" s="1"/>
  <c r="E69" i="2"/>
  <c r="F353" i="1"/>
  <c r="G353" i="1" s="1"/>
  <c r="I353" i="1" s="1"/>
  <c r="E334" i="2"/>
  <c r="F312" i="1"/>
  <c r="G312" i="1" s="1"/>
  <c r="I312" i="1" s="1"/>
  <c r="E295" i="2"/>
  <c r="F225" i="1"/>
  <c r="U225" i="1" s="1"/>
  <c r="E214" i="2"/>
  <c r="F110" i="1"/>
  <c r="G110" i="1" s="1"/>
  <c r="I110" i="1" s="1"/>
  <c r="E134" i="2"/>
  <c r="F53" i="1"/>
  <c r="G53" i="1" s="1"/>
  <c r="I53" i="1" s="1"/>
  <c r="E77" i="2"/>
  <c r="F265" i="1"/>
  <c r="G265" i="1" s="1"/>
  <c r="I265" i="1" s="1"/>
  <c r="E249" i="2"/>
  <c r="F96" i="1"/>
  <c r="G96" i="1" s="1"/>
  <c r="J96" i="1" s="1"/>
  <c r="E120" i="2"/>
  <c r="F280" i="1"/>
  <c r="G280" i="1" s="1"/>
  <c r="I280" i="1" s="1"/>
  <c r="E263" i="2"/>
  <c r="E190" i="2"/>
  <c r="F199" i="1"/>
  <c r="G199" i="1" s="1"/>
  <c r="J199" i="1" s="1"/>
  <c r="F343" i="1"/>
  <c r="G343" i="1" s="1"/>
  <c r="I343" i="1" s="1"/>
  <c r="E325" i="2"/>
  <c r="F404" i="1"/>
  <c r="G404" i="1" s="1"/>
  <c r="I404" i="1" s="1"/>
  <c r="E385" i="2"/>
  <c r="F316" i="1"/>
  <c r="G316" i="1" s="1"/>
  <c r="I316" i="1" s="1"/>
  <c r="E299" i="2"/>
  <c r="F211" i="1"/>
  <c r="G211" i="1" s="1"/>
  <c r="I211" i="1" s="1"/>
  <c r="E202" i="2"/>
  <c r="F298" i="1"/>
  <c r="G298" i="1" s="1"/>
  <c r="I298" i="1" s="1"/>
  <c r="E281" i="2"/>
  <c r="F180" i="1"/>
  <c r="G180" i="1" s="1"/>
  <c r="J180" i="1" s="1"/>
  <c r="E174" i="2"/>
  <c r="F39" i="1"/>
  <c r="G39" i="1" s="1"/>
  <c r="I39" i="1" s="1"/>
  <c r="E63" i="2"/>
  <c r="F101" i="1"/>
  <c r="G101" i="1" s="1"/>
  <c r="J101" i="1" s="1"/>
  <c r="E125" i="2"/>
  <c r="F413" i="1"/>
  <c r="G413" i="1" s="1"/>
  <c r="I413" i="1" s="1"/>
  <c r="E394" i="2"/>
  <c r="F290" i="1"/>
  <c r="G290" i="1" s="1"/>
  <c r="I290" i="1" s="1"/>
  <c r="E273" i="2"/>
  <c r="F262" i="1"/>
  <c r="G262" i="1" s="1"/>
  <c r="I262" i="1" s="1"/>
  <c r="E246" i="2"/>
  <c r="F222" i="1"/>
  <c r="G222" i="1" s="1"/>
  <c r="J222" i="1" s="1"/>
  <c r="E211" i="2"/>
  <c r="F92" i="1"/>
  <c r="G92" i="1" s="1"/>
  <c r="I92" i="1" s="1"/>
  <c r="E116" i="2"/>
  <c r="F392" i="1"/>
  <c r="G392" i="1" s="1"/>
  <c r="I392" i="1" s="1"/>
  <c r="E373" i="2"/>
  <c r="F317" i="1"/>
  <c r="G317" i="1" s="1"/>
  <c r="I317" i="1" s="1"/>
  <c r="E300" i="2"/>
  <c r="E232" i="2"/>
  <c r="F248" i="1"/>
  <c r="G248" i="1" s="1"/>
  <c r="I248" i="1" s="1"/>
  <c r="F195" i="1"/>
  <c r="G195" i="1" s="1"/>
  <c r="I195" i="1" s="1"/>
  <c r="E186" i="2"/>
  <c r="F81" i="1"/>
  <c r="G81" i="1" s="1"/>
  <c r="I81" i="1" s="1"/>
  <c r="E105" i="2"/>
  <c r="F336" i="1"/>
  <c r="G336" i="1" s="1"/>
  <c r="I336" i="1" s="1"/>
  <c r="E318" i="2"/>
  <c r="F84" i="1"/>
  <c r="G84" i="1" s="1"/>
  <c r="I84" i="1" s="1"/>
  <c r="E108" i="2"/>
  <c r="F32" i="1"/>
  <c r="G32" i="1" s="1"/>
  <c r="I32" i="1" s="1"/>
  <c r="E56" i="2"/>
  <c r="F401" i="1"/>
  <c r="G401" i="1" s="1"/>
  <c r="I401" i="1" s="1"/>
  <c r="E382" i="2"/>
  <c r="F345" i="1"/>
  <c r="G345" i="1" s="1"/>
  <c r="I345" i="1" s="1"/>
  <c r="E327" i="2"/>
  <c r="F269" i="1"/>
  <c r="G269" i="1" s="1"/>
  <c r="I269" i="1" s="1"/>
  <c r="E253" i="2"/>
  <c r="F121" i="1"/>
  <c r="G121" i="1" s="1"/>
  <c r="I121" i="1" s="1"/>
  <c r="E145" i="2"/>
  <c r="F73" i="1"/>
  <c r="G73" i="1" s="1"/>
  <c r="I73" i="1" s="1"/>
  <c r="E97" i="2"/>
  <c r="F313" i="1"/>
  <c r="G313" i="1" s="1"/>
  <c r="I313" i="1" s="1"/>
  <c r="E296" i="2"/>
  <c r="F204" i="1"/>
  <c r="G204" i="1" s="1"/>
  <c r="I204" i="1" s="1"/>
  <c r="E195" i="2"/>
  <c r="F69" i="1"/>
  <c r="G69" i="1" s="1"/>
  <c r="I69" i="1" s="1"/>
  <c r="E93" i="2"/>
  <c r="F291" i="1"/>
  <c r="G291" i="1" s="1"/>
  <c r="I291" i="1" s="1"/>
  <c r="E274" i="2"/>
  <c r="F253" i="1"/>
  <c r="G253" i="1" s="1"/>
  <c r="I253" i="1" s="1"/>
  <c r="E237" i="2"/>
  <c r="F171" i="1"/>
  <c r="G171" i="1" s="1"/>
  <c r="I171" i="1" s="1"/>
  <c r="E169" i="2"/>
  <c r="F93" i="1"/>
  <c r="G93" i="1" s="1"/>
  <c r="I93" i="1" s="1"/>
  <c r="E117" i="2"/>
  <c r="F35" i="1"/>
  <c r="G35" i="1" s="1"/>
  <c r="J35" i="1" s="1"/>
  <c r="E59" i="2"/>
  <c r="E381" i="2"/>
  <c r="F400" i="1"/>
  <c r="G400" i="1" s="1"/>
  <c r="I400" i="1" s="1"/>
  <c r="F347" i="1"/>
  <c r="G347" i="1" s="1"/>
  <c r="I347" i="1" s="1"/>
  <c r="E329" i="2"/>
  <c r="F294" i="1"/>
  <c r="G294" i="1" s="1"/>
  <c r="I294" i="1" s="1"/>
  <c r="E277" i="2"/>
  <c r="F220" i="1"/>
  <c r="G220" i="1" s="1"/>
  <c r="I220" i="1" s="1"/>
  <c r="E210" i="2"/>
  <c r="F167" i="1"/>
  <c r="G167" i="1" s="1"/>
  <c r="J167" i="1" s="1"/>
  <c r="E166" i="2"/>
  <c r="F86" i="1"/>
  <c r="G86" i="1" s="1"/>
  <c r="I86" i="1" s="1"/>
  <c r="E110" i="2"/>
  <c r="F27" i="1"/>
  <c r="G27" i="1" s="1"/>
  <c r="J27" i="1" s="1"/>
  <c r="E51" i="2"/>
  <c r="F23" i="1"/>
  <c r="G23" i="1" s="1"/>
  <c r="J23" i="1" s="1"/>
  <c r="E47" i="2"/>
  <c r="F141" i="1"/>
  <c r="G141" i="1" s="1"/>
  <c r="J141" i="1" s="1"/>
  <c r="E152" i="2"/>
  <c r="F175" i="1"/>
  <c r="G175" i="1" s="1"/>
  <c r="J175" i="1" s="1"/>
  <c r="E171" i="2"/>
  <c r="F77" i="1"/>
  <c r="G77" i="1" s="1"/>
  <c r="I77" i="1" s="1"/>
  <c r="E101" i="2"/>
  <c r="F275" i="1"/>
  <c r="G275" i="1" s="1"/>
  <c r="I275" i="1" s="1"/>
  <c r="E258" i="2"/>
  <c r="F80" i="1"/>
  <c r="G80" i="1" s="1"/>
  <c r="I80" i="1" s="1"/>
  <c r="E104" i="2"/>
  <c r="F256" i="1"/>
  <c r="G256" i="1" s="1"/>
  <c r="I256" i="1" s="1"/>
  <c r="E240" i="2"/>
  <c r="F406" i="1"/>
  <c r="G406" i="1" s="1"/>
  <c r="I406" i="1" s="1"/>
  <c r="E387" i="2"/>
  <c r="F42" i="1"/>
  <c r="G42" i="1" s="1"/>
  <c r="I42" i="1" s="1"/>
  <c r="E66" i="2"/>
  <c r="F341" i="1"/>
  <c r="G341" i="1" s="1"/>
  <c r="I341" i="1" s="1"/>
  <c r="E323" i="2"/>
  <c r="F442" i="1"/>
  <c r="G442" i="1" s="1"/>
  <c r="I442" i="1" s="1"/>
  <c r="E411" i="2"/>
  <c r="F276" i="1"/>
  <c r="G276" i="1" s="1"/>
  <c r="K276" i="1" s="1"/>
  <c r="E259" i="2"/>
  <c r="F208" i="1"/>
  <c r="G208" i="1" s="1"/>
  <c r="I208" i="1" s="1"/>
  <c r="E199" i="2"/>
  <c r="E389" i="2"/>
  <c r="E90" i="2"/>
  <c r="F393" i="1"/>
  <c r="G393" i="1" s="1"/>
  <c r="I393" i="1" s="1"/>
  <c r="E374" i="2"/>
  <c r="F328" i="1"/>
  <c r="G328" i="1" s="1"/>
  <c r="I328" i="1" s="1"/>
  <c r="E310" i="2"/>
  <c r="F287" i="1"/>
  <c r="G287" i="1" s="1"/>
  <c r="I287" i="1" s="1"/>
  <c r="E270" i="2"/>
  <c r="F258" i="1"/>
  <c r="G258" i="1" s="1"/>
  <c r="I258" i="1" s="1"/>
  <c r="E242" i="2"/>
  <c r="F217" i="1"/>
  <c r="G217" i="1" s="1"/>
  <c r="I217" i="1" s="1"/>
  <c r="E207" i="2"/>
  <c r="F88" i="1"/>
  <c r="G88" i="1" s="1"/>
  <c r="I88" i="1" s="1"/>
  <c r="E112" i="2"/>
  <c r="F439" i="1"/>
  <c r="G439" i="1" s="1"/>
  <c r="I439" i="1" s="1"/>
  <c r="E408" i="2"/>
  <c r="F375" i="1"/>
  <c r="G375" i="1" s="1"/>
  <c r="I375" i="1" s="1"/>
  <c r="E356" i="2"/>
  <c r="F314" i="1"/>
  <c r="G314" i="1" s="1"/>
  <c r="I314" i="1" s="1"/>
  <c r="E297" i="2"/>
  <c r="F244" i="1"/>
  <c r="G244" i="1" s="1"/>
  <c r="I244" i="1" s="1"/>
  <c r="E229" i="2"/>
  <c r="F192" i="1"/>
  <c r="G192" i="1" s="1"/>
  <c r="J192" i="1" s="1"/>
  <c r="E183" i="2"/>
  <c r="F74" i="1"/>
  <c r="G74" i="1" s="1"/>
  <c r="I74" i="1" s="1"/>
  <c r="E98" i="2"/>
  <c r="F324" i="1"/>
  <c r="G324" i="1" s="1"/>
  <c r="K324" i="1" s="1"/>
  <c r="E307" i="2"/>
  <c r="F257" i="1"/>
  <c r="G257" i="1" s="1"/>
  <c r="I257" i="1" s="1"/>
  <c r="E241" i="2"/>
  <c r="F205" i="1"/>
  <c r="G205" i="1" s="1"/>
  <c r="I205" i="1" s="1"/>
  <c r="E196" i="2"/>
  <c r="F70" i="1"/>
  <c r="G70" i="1" s="1"/>
  <c r="I70" i="1" s="1"/>
  <c r="E94" i="2"/>
  <c r="F398" i="1"/>
  <c r="G398" i="1" s="1"/>
  <c r="I398" i="1" s="1"/>
  <c r="E379" i="2"/>
  <c r="F339" i="1"/>
  <c r="G339" i="1" s="1"/>
  <c r="I339" i="1" s="1"/>
  <c r="E321" i="2"/>
  <c r="F266" i="1"/>
  <c r="G266" i="1" s="1"/>
  <c r="I266" i="1" s="1"/>
  <c r="E250" i="2"/>
  <c r="F201" i="1"/>
  <c r="G201" i="1" s="1"/>
  <c r="I201" i="1" s="1"/>
  <c r="E192" i="2"/>
  <c r="F114" i="1"/>
  <c r="G114" i="1" s="1"/>
  <c r="I114" i="1" s="1"/>
  <c r="E138" i="2"/>
  <c r="F58" i="1"/>
  <c r="G58" i="1" s="1"/>
  <c r="I58" i="1" s="1"/>
  <c r="E82" i="2"/>
  <c r="F307" i="1"/>
  <c r="G307" i="1" s="1"/>
  <c r="I307" i="1" s="1"/>
  <c r="E290" i="2"/>
  <c r="F236" i="1"/>
  <c r="G236" i="1" s="1"/>
  <c r="I236" i="1" s="1"/>
  <c r="E223" i="2"/>
  <c r="F194" i="1"/>
  <c r="G194" i="1" s="1"/>
  <c r="J194" i="1" s="1"/>
  <c r="E185" i="2"/>
  <c r="F65" i="1"/>
  <c r="G65" i="1" s="1"/>
  <c r="I65" i="1" s="1"/>
  <c r="E89" i="2"/>
  <c r="F332" i="1"/>
  <c r="G332" i="1" s="1"/>
  <c r="I332" i="1" s="1"/>
  <c r="E314" i="2"/>
  <c r="F278" i="1"/>
  <c r="G278" i="1" s="1"/>
  <c r="J278" i="1" s="1"/>
  <c r="E261" i="2"/>
  <c r="F246" i="1"/>
  <c r="G246" i="1" s="1"/>
  <c r="I246" i="1" s="1"/>
  <c r="E230" i="2"/>
  <c r="F89" i="1"/>
  <c r="G89" i="1" s="1"/>
  <c r="I89" i="1" s="1"/>
  <c r="E113" i="2"/>
  <c r="F24" i="1"/>
  <c r="G24" i="1" s="1"/>
  <c r="J24" i="1" s="1"/>
  <c r="E48" i="2"/>
  <c r="F397" i="1"/>
  <c r="G397" i="1" s="1"/>
  <c r="J397" i="1" s="1"/>
  <c r="E378" i="2"/>
  <c r="E326" i="2"/>
  <c r="F344" i="1"/>
  <c r="G344" i="1" s="1"/>
  <c r="I344" i="1" s="1"/>
  <c r="F214" i="1"/>
  <c r="G214" i="1" s="1"/>
  <c r="J214" i="1" s="1"/>
  <c r="E205" i="2"/>
  <c r="F164" i="1"/>
  <c r="G164" i="1" s="1"/>
  <c r="J164" i="1" s="1"/>
  <c r="E164" i="2"/>
  <c r="F133" i="1"/>
  <c r="G133" i="1" s="1"/>
  <c r="I133" i="1" s="1"/>
  <c r="E149" i="2"/>
  <c r="F79" i="1"/>
  <c r="G79" i="1" s="1"/>
  <c r="I79" i="1" s="1"/>
  <c r="E103" i="2"/>
  <c r="F151" i="1"/>
  <c r="G151" i="1" s="1"/>
  <c r="J151" i="1" s="1"/>
  <c r="E154" i="2"/>
  <c r="F273" i="1"/>
  <c r="G273" i="1" s="1"/>
  <c r="I273" i="1" s="1"/>
  <c r="E257" i="2"/>
  <c r="F99" i="1"/>
  <c r="G99" i="1" s="1"/>
  <c r="I99" i="1" s="1"/>
  <c r="E123" i="2"/>
  <c r="F350" i="1"/>
  <c r="G350" i="1" s="1"/>
  <c r="I350" i="1" s="1"/>
  <c r="E332" i="2"/>
  <c r="F139" i="1"/>
  <c r="G139" i="1" s="1"/>
  <c r="J139" i="1" s="1"/>
  <c r="E151" i="2"/>
  <c r="E203" i="2"/>
  <c r="F284" i="1"/>
  <c r="U284" i="1" s="1"/>
  <c r="E267" i="2"/>
  <c r="F255" i="1"/>
  <c r="G255" i="1" s="1"/>
  <c r="I255" i="1" s="1"/>
  <c r="E239" i="2"/>
  <c r="F203" i="1"/>
  <c r="G203" i="1" s="1"/>
  <c r="J203" i="1" s="1"/>
  <c r="E194" i="2"/>
  <c r="F82" i="1"/>
  <c r="G82" i="1" s="1"/>
  <c r="I82" i="1" s="1"/>
  <c r="E106" i="2"/>
  <c r="F372" i="1"/>
  <c r="G372" i="1" s="1"/>
  <c r="I372" i="1" s="1"/>
  <c r="E353" i="2"/>
  <c r="F270" i="1"/>
  <c r="G270" i="1" s="1"/>
  <c r="J270" i="1" s="1"/>
  <c r="E254" i="2"/>
  <c r="E226" i="2"/>
  <c r="F241" i="1"/>
  <c r="G241" i="1" s="1"/>
  <c r="I241" i="1" s="1"/>
  <c r="F115" i="1"/>
  <c r="G115" i="1" s="1"/>
  <c r="I115" i="1" s="1"/>
  <c r="E139" i="2"/>
  <c r="E83" i="2"/>
  <c r="F59" i="1"/>
  <c r="G59" i="1" s="1"/>
  <c r="I59" i="1" s="1"/>
  <c r="F320" i="1"/>
  <c r="G320" i="1" s="1"/>
  <c r="I320" i="1" s="1"/>
  <c r="E303" i="2"/>
  <c r="F237" i="1"/>
  <c r="G237" i="1" s="1"/>
  <c r="I237" i="1" s="1"/>
  <c r="E224" i="2"/>
  <c r="F188" i="1"/>
  <c r="G188" i="1" s="1"/>
  <c r="I188" i="1" s="1"/>
  <c r="E180" i="2"/>
  <c r="F395" i="1"/>
  <c r="G395" i="1" s="1"/>
  <c r="I395" i="1" s="1"/>
  <c r="E376" i="2"/>
  <c r="F333" i="1"/>
  <c r="G333" i="1" s="1"/>
  <c r="I333" i="1" s="1"/>
  <c r="E315" i="2"/>
  <c r="F260" i="1"/>
  <c r="G260" i="1" s="1"/>
  <c r="J260" i="1" s="1"/>
  <c r="E244" i="2"/>
  <c r="F198" i="1"/>
  <c r="G198" i="1" s="1"/>
  <c r="J198" i="1" s="1"/>
  <c r="E189" i="2"/>
  <c r="F159" i="1"/>
  <c r="G159" i="1" s="1"/>
  <c r="J159" i="1" s="1"/>
  <c r="E159" i="2"/>
  <c r="F51" i="1"/>
  <c r="G51" i="1" s="1"/>
  <c r="I51" i="1" s="1"/>
  <c r="E75" i="2"/>
  <c r="F301" i="1"/>
  <c r="G301" i="1" s="1"/>
  <c r="I301" i="1" s="1"/>
  <c r="E284" i="2"/>
  <c r="F229" i="1"/>
  <c r="G229" i="1" s="1"/>
  <c r="I229" i="1" s="1"/>
  <c r="E218" i="2"/>
  <c r="F61" i="1"/>
  <c r="G61" i="1" s="1"/>
  <c r="I61" i="1" s="1"/>
  <c r="E86" i="2"/>
  <c r="E85" i="2"/>
  <c r="F329" i="1"/>
  <c r="G329" i="1" s="1"/>
  <c r="I329" i="1" s="1"/>
  <c r="E311" i="2"/>
  <c r="F272" i="1"/>
  <c r="G272" i="1" s="1"/>
  <c r="I272" i="1" s="1"/>
  <c r="E256" i="2"/>
  <c r="F83" i="1"/>
  <c r="G83" i="1" s="1"/>
  <c r="I83" i="1" s="1"/>
  <c r="E107" i="2"/>
  <c r="F386" i="1"/>
  <c r="G386" i="1" s="1"/>
  <c r="I386" i="1" s="1"/>
  <c r="E367" i="2"/>
  <c r="F338" i="1"/>
  <c r="G338" i="1" s="1"/>
  <c r="I338" i="1" s="1"/>
  <c r="E320" i="2"/>
  <c r="F268" i="1"/>
  <c r="G268" i="1" s="1"/>
  <c r="I268" i="1" s="1"/>
  <c r="E252" i="2"/>
  <c r="F210" i="1"/>
  <c r="G210" i="1" s="1"/>
  <c r="I210" i="1" s="1"/>
  <c r="E201" i="2"/>
  <c r="F161" i="1"/>
  <c r="G161" i="1" s="1"/>
  <c r="J161" i="1" s="1"/>
  <c r="E162" i="2"/>
  <c r="E161" i="2"/>
  <c r="E163" i="2"/>
  <c r="F125" i="1"/>
  <c r="G125" i="1" s="1"/>
  <c r="I125" i="1" s="1"/>
  <c r="E148" i="2"/>
  <c r="F228" i="1"/>
  <c r="G228" i="1" s="1"/>
  <c r="I228" i="1" s="1"/>
  <c r="E217" i="2"/>
  <c r="F399" i="1"/>
  <c r="G399" i="1" s="1"/>
  <c r="I399" i="1" s="1"/>
  <c r="E380" i="2"/>
  <c r="F251" i="1"/>
  <c r="G251" i="1" s="1"/>
  <c r="I251" i="1" s="1"/>
  <c r="E235" i="2"/>
  <c r="F87" i="1"/>
  <c r="G87" i="1" s="1"/>
  <c r="I87" i="1" s="1"/>
  <c r="E111" i="2"/>
  <c r="F289" i="1"/>
  <c r="G289" i="1" s="1"/>
  <c r="J289" i="1" s="1"/>
  <c r="E272" i="2"/>
  <c r="F36" i="1"/>
  <c r="G36" i="1" s="1"/>
  <c r="I36" i="1" s="1"/>
  <c r="E60" i="2"/>
  <c r="F150" i="1"/>
  <c r="G150" i="1" s="1"/>
  <c r="J150" i="1" s="1"/>
  <c r="E153" i="2"/>
  <c r="F435" i="1"/>
  <c r="G435" i="1" s="1"/>
  <c r="I435" i="1" s="1"/>
  <c r="E404" i="2"/>
  <c r="F305" i="1"/>
  <c r="G305" i="1" s="1"/>
  <c r="I305" i="1" s="1"/>
  <c r="E288" i="2"/>
  <c r="F388" i="1"/>
  <c r="G388" i="1" s="1"/>
  <c r="I388" i="1" s="1"/>
  <c r="E369" i="2"/>
  <c r="F111" i="1"/>
  <c r="G111" i="1" s="1"/>
  <c r="I111" i="1" s="1"/>
  <c r="E135" i="2"/>
  <c r="F318" i="1"/>
  <c r="G318" i="1" s="1"/>
  <c r="I318" i="1" s="1"/>
  <c r="E301" i="2"/>
  <c r="F281" i="1"/>
  <c r="G281" i="1" s="1"/>
  <c r="I281" i="1" s="1"/>
  <c r="E264" i="2"/>
  <c r="F252" i="1"/>
  <c r="G252" i="1" s="1"/>
  <c r="K252" i="1" s="1"/>
  <c r="E236" i="2"/>
  <c r="F196" i="1"/>
  <c r="G196" i="1" s="1"/>
  <c r="J196" i="1" s="1"/>
  <c r="E187" i="2"/>
  <c r="F116" i="1"/>
  <c r="G116" i="1" s="1"/>
  <c r="I116" i="1" s="1"/>
  <c r="E140" i="2"/>
  <c r="F75" i="1"/>
  <c r="G75" i="1" s="1"/>
  <c r="I75" i="1" s="1"/>
  <c r="E99" i="2"/>
  <c r="F432" i="1"/>
  <c r="G432" i="1" s="1"/>
  <c r="I432" i="1" s="1"/>
  <c r="E401" i="2"/>
  <c r="F365" i="1"/>
  <c r="G365" i="1" s="1"/>
  <c r="J365" i="1" s="1"/>
  <c r="E346" i="2"/>
  <c r="F296" i="1"/>
  <c r="G296" i="1" s="1"/>
  <c r="I296" i="1" s="1"/>
  <c r="E279" i="2"/>
  <c r="F267" i="1"/>
  <c r="G267" i="1" s="1"/>
  <c r="I267" i="1" s="1"/>
  <c r="E251" i="2"/>
  <c r="F230" i="1"/>
  <c r="G230" i="1" s="1"/>
  <c r="I230" i="1" s="1"/>
  <c r="E219" i="2"/>
  <c r="F176" i="1"/>
  <c r="G176" i="1" s="1"/>
  <c r="I176" i="1" s="1"/>
  <c r="E172" i="2"/>
  <c r="F112" i="1"/>
  <c r="G112" i="1" s="1"/>
  <c r="I112" i="1" s="1"/>
  <c r="E136" i="2"/>
  <c r="F384" i="1"/>
  <c r="G384" i="1" s="1"/>
  <c r="I384" i="1" s="1"/>
  <c r="E365" i="2"/>
  <c r="F311" i="1"/>
  <c r="G311" i="1" s="1"/>
  <c r="I311" i="1" s="1"/>
  <c r="E294" i="2"/>
  <c r="F172" i="1"/>
  <c r="G172" i="1" s="1"/>
  <c r="I172" i="1" s="1"/>
  <c r="E170" i="2"/>
  <c r="F438" i="1"/>
  <c r="G438" i="1" s="1"/>
  <c r="J438" i="1" s="1"/>
  <c r="E407" i="2"/>
  <c r="F391" i="1"/>
  <c r="G391" i="1" s="1"/>
  <c r="J391" i="1" s="1"/>
  <c r="E372" i="2"/>
  <c r="F330" i="1"/>
  <c r="G330" i="1" s="1"/>
  <c r="I330" i="1" s="1"/>
  <c r="E312" i="2"/>
  <c r="F250" i="1"/>
  <c r="G250" i="1" s="1"/>
  <c r="I250" i="1" s="1"/>
  <c r="E234" i="2"/>
  <c r="F191" i="1"/>
  <c r="G191" i="1" s="1"/>
  <c r="J191" i="1" s="1"/>
  <c r="E182" i="2"/>
  <c r="F40" i="1"/>
  <c r="G40" i="1" s="1"/>
  <c r="I40" i="1" s="1"/>
  <c r="E64" i="2"/>
  <c r="F295" i="1"/>
  <c r="G295" i="1" s="1"/>
  <c r="I295" i="1" s="1"/>
  <c r="E278" i="2"/>
  <c r="F226" i="1"/>
  <c r="G226" i="1" s="1"/>
  <c r="I226" i="1" s="1"/>
  <c r="E215" i="2"/>
  <c r="F168" i="1"/>
  <c r="G168" i="1" s="1"/>
  <c r="J168" i="1" s="1"/>
  <c r="E167" i="2"/>
  <c r="F123" i="1"/>
  <c r="G123" i="1" s="1"/>
  <c r="I123" i="1" s="1"/>
  <c r="E147" i="2"/>
  <c r="F54" i="1"/>
  <c r="G54" i="1" s="1"/>
  <c r="I54" i="1" s="1"/>
  <c r="E78" i="2"/>
  <c r="E79" i="2"/>
  <c r="F326" i="1"/>
  <c r="G326" i="1" s="1"/>
  <c r="I326" i="1" s="1"/>
  <c r="E308" i="2"/>
  <c r="F76" i="1"/>
  <c r="G76" i="1" s="1"/>
  <c r="I76" i="1" s="1"/>
  <c r="E100" i="2"/>
  <c r="F430" i="1"/>
  <c r="G430" i="1" s="1"/>
  <c r="I430" i="1" s="1"/>
  <c r="E22" i="2"/>
  <c r="F382" i="1"/>
  <c r="G382" i="1" s="1"/>
  <c r="I382" i="1" s="1"/>
  <c r="E363" i="2"/>
  <c r="F335" i="1"/>
  <c r="G335" i="1" s="1"/>
  <c r="I335" i="1" s="1"/>
  <c r="E317" i="2"/>
  <c r="F249" i="1"/>
  <c r="G249" i="1" s="1"/>
  <c r="I249" i="1" s="1"/>
  <c r="E233" i="2"/>
  <c r="F200" i="1"/>
  <c r="G200" i="1" s="1"/>
  <c r="J200" i="1" s="1"/>
  <c r="E191" i="2"/>
  <c r="F122" i="1"/>
  <c r="G122" i="1" s="1"/>
  <c r="I122" i="1" s="1"/>
  <c r="E146" i="2"/>
  <c r="F68" i="1"/>
  <c r="G68" i="1" s="1"/>
  <c r="I68" i="1" s="1"/>
  <c r="E92" i="2"/>
  <c r="F360" i="1"/>
  <c r="G360" i="1" s="1"/>
  <c r="J360" i="1" s="1"/>
  <c r="E341" i="2"/>
  <c r="F373" i="1"/>
  <c r="G373" i="1" s="1"/>
  <c r="I373" i="1" s="1"/>
  <c r="E354" i="2"/>
  <c r="F306" i="1"/>
  <c r="G306" i="1" s="1"/>
  <c r="I306" i="1" s="1"/>
  <c r="E289" i="2"/>
  <c r="F277" i="1"/>
  <c r="G277" i="1" s="1"/>
  <c r="I277" i="1" s="1"/>
  <c r="E260" i="2"/>
  <c r="F193" i="1"/>
  <c r="G193" i="1" s="1"/>
  <c r="J193" i="1" s="1"/>
  <c r="E184" i="2"/>
  <c r="F106" i="1"/>
  <c r="G106" i="1" s="1"/>
  <c r="I106" i="1" s="1"/>
  <c r="E130" i="2"/>
  <c r="F44" i="1"/>
  <c r="G44" i="1" s="1"/>
  <c r="I44" i="1" s="1"/>
  <c r="E68" i="2"/>
  <c r="F425" i="1"/>
  <c r="G425" i="1" s="1"/>
  <c r="I425" i="1" s="1"/>
  <c r="E18" i="2"/>
  <c r="F359" i="1"/>
  <c r="G359" i="1" s="1"/>
  <c r="J359" i="1" s="1"/>
  <c r="E340" i="2"/>
  <c r="F264" i="1"/>
  <c r="G264" i="1" s="1"/>
  <c r="I264" i="1" s="1"/>
  <c r="E248" i="2"/>
  <c r="F227" i="1"/>
  <c r="G227" i="1" s="1"/>
  <c r="I227" i="1" s="1"/>
  <c r="E216" i="2"/>
  <c r="F105" i="1"/>
  <c r="G105" i="1" s="1"/>
  <c r="I105" i="1" s="1"/>
  <c r="E129" i="2"/>
  <c r="F28" i="1"/>
  <c r="G28" i="1" s="1"/>
  <c r="I28" i="1" s="1"/>
  <c r="E52" i="2"/>
  <c r="F368" i="1"/>
  <c r="G368" i="1" s="1"/>
  <c r="I368" i="1" s="1"/>
  <c r="E349" i="2"/>
  <c r="F308" i="1"/>
  <c r="G308" i="1" s="1"/>
  <c r="I308" i="1" s="1"/>
  <c r="E291" i="2"/>
  <c r="F118" i="1"/>
  <c r="G118" i="1" s="1"/>
  <c r="I118" i="1" s="1"/>
  <c r="E142" i="2"/>
  <c r="F380" i="1"/>
  <c r="G380" i="1" s="1"/>
  <c r="I380" i="1" s="1"/>
  <c r="E361" i="2"/>
  <c r="F304" i="1"/>
  <c r="G304" i="1" s="1"/>
  <c r="I304" i="1" s="1"/>
  <c r="E287" i="2"/>
  <c r="F247" i="1"/>
  <c r="G247" i="1" s="1"/>
  <c r="I247" i="1" s="1"/>
  <c r="E231" i="2"/>
  <c r="F184" i="1"/>
  <c r="G184" i="1" s="1"/>
  <c r="I184" i="1" s="1"/>
  <c r="E177" i="2"/>
  <c r="F288" i="1"/>
  <c r="G288" i="1" s="1"/>
  <c r="I288" i="1" s="1"/>
  <c r="E271" i="2"/>
  <c r="F223" i="1"/>
  <c r="G223" i="1" s="1"/>
  <c r="J223" i="1" s="1"/>
  <c r="E212" i="2"/>
  <c r="F165" i="1"/>
  <c r="G165" i="1" s="1"/>
  <c r="J165" i="1" s="1"/>
  <c r="E165" i="2"/>
  <c r="F102" i="1"/>
  <c r="G102" i="1" s="1"/>
  <c r="I102" i="1" s="1"/>
  <c r="E126" i="2"/>
  <c r="F43" i="1"/>
  <c r="G43" i="1" s="1"/>
  <c r="I43" i="1" s="1"/>
  <c r="E67" i="2"/>
  <c r="F319" i="1"/>
  <c r="G319" i="1" s="1"/>
  <c r="J319" i="1" s="1"/>
  <c r="E302" i="2"/>
  <c r="F117" i="1"/>
  <c r="G117" i="1" s="1"/>
  <c r="I117" i="1" s="1"/>
  <c r="E141" i="2"/>
  <c r="F57" i="1"/>
  <c r="G57" i="1" s="1"/>
  <c r="I57" i="1" s="1"/>
  <c r="E81" i="2"/>
  <c r="F426" i="1"/>
  <c r="G426" i="1" s="1"/>
  <c r="I426" i="1" s="1"/>
  <c r="E19" i="2"/>
  <c r="F370" i="1"/>
  <c r="G370" i="1" s="1"/>
  <c r="I370" i="1" s="1"/>
  <c r="E351" i="2"/>
  <c r="F322" i="1"/>
  <c r="G322" i="1" s="1"/>
  <c r="I322" i="1" s="1"/>
  <c r="E305" i="2"/>
  <c r="F242" i="1"/>
  <c r="G242" i="1" s="1"/>
  <c r="J242" i="1" s="1"/>
  <c r="E227" i="2"/>
  <c r="F186" i="1"/>
  <c r="G186" i="1" s="1"/>
  <c r="I186" i="1" s="1"/>
  <c r="E179" i="2"/>
  <c r="F120" i="1"/>
  <c r="G120" i="1" s="1"/>
  <c r="I120" i="1" s="1"/>
  <c r="E144" i="2"/>
  <c r="F64" i="1"/>
  <c r="G64" i="1" s="1"/>
  <c r="I64" i="1" s="1"/>
  <c r="E88" i="2"/>
  <c r="F297" i="1"/>
  <c r="G297" i="1" s="1"/>
  <c r="I297" i="1" s="1"/>
  <c r="E280" i="2"/>
  <c r="F327" i="1"/>
  <c r="G327" i="1" s="1"/>
  <c r="I327" i="1" s="1"/>
  <c r="E309" i="2"/>
  <c r="F440" i="1"/>
  <c r="G440" i="1" s="1"/>
  <c r="I440" i="1" s="1"/>
  <c r="E409" i="2"/>
  <c r="F436" i="1"/>
  <c r="G436" i="1" s="1"/>
  <c r="J436" i="1" s="1"/>
  <c r="E405" i="2"/>
  <c r="F366" i="1"/>
  <c r="G366" i="1" s="1"/>
  <c r="J366" i="1" s="1"/>
  <c r="E347" i="2"/>
  <c r="F303" i="1"/>
  <c r="G303" i="1" s="1"/>
  <c r="I303" i="1" s="1"/>
  <c r="E286" i="2"/>
  <c r="F179" i="1"/>
  <c r="G179" i="1" s="1"/>
  <c r="I179" i="1" s="1"/>
  <c r="E173" i="2"/>
  <c r="F103" i="1"/>
  <c r="G103" i="1" s="1"/>
  <c r="I103" i="1" s="1"/>
  <c r="E127" i="2"/>
  <c r="F34" i="1"/>
  <c r="G34" i="1" s="1"/>
  <c r="I34" i="1" s="1"/>
  <c r="E58" i="2"/>
  <c r="E13" i="2"/>
  <c r="F418" i="1"/>
  <c r="G418" i="1" s="1"/>
  <c r="I418" i="1" s="1"/>
  <c r="F349" i="1"/>
  <c r="G349" i="1" s="1"/>
  <c r="I349" i="1" s="1"/>
  <c r="E331" i="2"/>
  <c r="F286" i="1"/>
  <c r="G286" i="1" s="1"/>
  <c r="I286" i="1" s="1"/>
  <c r="E269" i="2"/>
  <c r="F261" i="1"/>
  <c r="G261" i="1" s="1"/>
  <c r="I261" i="1" s="1"/>
  <c r="E245" i="2"/>
  <c r="F216" i="1"/>
  <c r="G216" i="1" s="1"/>
  <c r="J216" i="1" s="1"/>
  <c r="E206" i="2"/>
  <c r="F95" i="1"/>
  <c r="G95" i="1" s="1"/>
  <c r="I95" i="1" s="1"/>
  <c r="E119" i="2"/>
  <c r="F428" i="1"/>
  <c r="G428" i="1" s="1"/>
  <c r="I428" i="1" s="1"/>
  <c r="E21" i="2"/>
  <c r="F362" i="1"/>
  <c r="G362" i="1" s="1"/>
  <c r="J362" i="1" s="1"/>
  <c r="E343" i="2"/>
  <c r="F302" i="1"/>
  <c r="G302" i="1" s="1"/>
  <c r="I302" i="1" s="1"/>
  <c r="E285" i="2"/>
  <c r="F157" i="1"/>
  <c r="G157" i="1" s="1"/>
  <c r="J157" i="1" s="1"/>
  <c r="E157" i="2"/>
  <c r="F108" i="1"/>
  <c r="G108" i="1" s="1"/>
  <c r="I108" i="1" s="1"/>
  <c r="E132" i="2"/>
  <c r="F377" i="1"/>
  <c r="G377" i="1" s="1"/>
  <c r="I377" i="1" s="1"/>
  <c r="E358" i="2"/>
  <c r="F292" i="1"/>
  <c r="G292" i="1" s="1"/>
  <c r="I292" i="1" s="1"/>
  <c r="E275" i="2"/>
  <c r="F243" i="1"/>
  <c r="G243" i="1" s="1"/>
  <c r="I243" i="1" s="1"/>
  <c r="E228" i="2"/>
  <c r="F94" i="1"/>
  <c r="G94" i="1" s="1"/>
  <c r="J94" i="1" s="1"/>
  <c r="E118" i="2"/>
  <c r="F285" i="1"/>
  <c r="G285" i="1" s="1"/>
  <c r="I285" i="1" s="1"/>
  <c r="E268" i="2"/>
  <c r="F218" i="1"/>
  <c r="G218" i="1" s="1"/>
  <c r="I218" i="1" s="1"/>
  <c r="E208" i="2"/>
  <c r="F156" i="1"/>
  <c r="G156" i="1" s="1"/>
  <c r="J156" i="1" s="1"/>
  <c r="E156" i="2"/>
  <c r="F97" i="1"/>
  <c r="G97" i="1" s="1"/>
  <c r="I97" i="1" s="1"/>
  <c r="E121" i="2"/>
  <c r="F31" i="1"/>
  <c r="G31" i="1" s="1"/>
  <c r="I31" i="1" s="1"/>
  <c r="E55" i="2"/>
  <c r="F310" i="1"/>
  <c r="G310" i="1" s="1"/>
  <c r="I310" i="1" s="1"/>
  <c r="E293" i="2"/>
  <c r="F263" i="1"/>
  <c r="G263" i="1" s="1"/>
  <c r="I263" i="1" s="1"/>
  <c r="E247" i="2"/>
  <c r="F197" i="1"/>
  <c r="G197" i="1" s="1"/>
  <c r="J197" i="1" s="1"/>
  <c r="E188" i="2"/>
  <c r="F107" i="1"/>
  <c r="G107" i="1" s="1"/>
  <c r="I107" i="1" s="1"/>
  <c r="E131" i="2"/>
  <c r="F50" i="1"/>
  <c r="G50" i="1" s="1"/>
  <c r="I50" i="1" s="1"/>
  <c r="E74" i="2"/>
  <c r="F423" i="1"/>
  <c r="G423" i="1" s="1"/>
  <c r="I423" i="1" s="1"/>
  <c r="E17" i="2"/>
  <c r="F357" i="1"/>
  <c r="G357" i="1" s="1"/>
  <c r="I357" i="1" s="1"/>
  <c r="E338" i="2"/>
  <c r="F315" i="1"/>
  <c r="G315" i="1" s="1"/>
  <c r="I315" i="1" s="1"/>
  <c r="E298" i="2"/>
  <c r="F183" i="1"/>
  <c r="G183" i="1" s="1"/>
  <c r="I183" i="1" s="1"/>
  <c r="E176" i="2"/>
  <c r="F113" i="1"/>
  <c r="G113" i="1" s="1"/>
  <c r="I113" i="1" s="1"/>
  <c r="E137" i="2"/>
  <c r="F60" i="1"/>
  <c r="G60" i="1" s="1"/>
  <c r="I60" i="1" s="1"/>
  <c r="E84" i="2"/>
  <c r="O601" i="1"/>
  <c r="O486" i="1"/>
  <c r="O596" i="1"/>
  <c r="O481" i="1"/>
  <c r="O579" i="1"/>
  <c r="O598" i="1"/>
  <c r="O565" i="1"/>
  <c r="O501" i="1"/>
  <c r="O461" i="1"/>
  <c r="O460" i="1"/>
  <c r="O471" i="1"/>
  <c r="O595" i="1"/>
  <c r="O539" i="1"/>
  <c r="O507" i="1"/>
  <c r="O437" i="1"/>
  <c r="O417" i="1"/>
  <c r="O531" i="1"/>
  <c r="O451" i="1"/>
  <c r="O589" i="1"/>
  <c r="O560" i="1"/>
  <c r="O584" i="1"/>
  <c r="O504" i="1"/>
  <c r="O510" i="1"/>
  <c r="O506" i="1"/>
  <c r="O466" i="1"/>
  <c r="O454" i="1"/>
  <c r="O512" i="1"/>
  <c r="O488" i="1"/>
  <c r="O592" i="1"/>
  <c r="O593" i="1"/>
  <c r="O440" i="1"/>
  <c r="O483" i="1"/>
  <c r="O412" i="1"/>
  <c r="O458" i="1"/>
  <c r="O459" i="1"/>
  <c r="O505" i="1"/>
  <c r="O485" i="1"/>
  <c r="O569" i="1"/>
  <c r="O518" i="1"/>
  <c r="O548" i="1"/>
  <c r="O502" i="1"/>
  <c r="O550" i="1"/>
  <c r="O582" i="1"/>
  <c r="O414" i="1"/>
  <c r="O457" i="1"/>
  <c r="O496" i="1"/>
  <c r="O532" i="1"/>
  <c r="O554" i="1"/>
  <c r="O533" i="1"/>
  <c r="O529" i="1"/>
  <c r="O575" i="1"/>
  <c r="O470" i="1"/>
  <c r="O415" i="1"/>
  <c r="O443" i="1"/>
  <c r="O520" i="1"/>
  <c r="O433" i="1"/>
  <c r="O467" i="1"/>
  <c r="O522" i="1"/>
  <c r="O585" i="1"/>
  <c r="O479" i="1"/>
  <c r="O405" i="1"/>
  <c r="O576" i="1"/>
  <c r="O478" i="1"/>
  <c r="O543" i="1"/>
  <c r="O567" i="1"/>
  <c r="O528" i="1"/>
  <c r="O557" i="1"/>
  <c r="O469" i="1"/>
  <c r="O449" i="1"/>
  <c r="O455" i="1"/>
  <c r="O580" i="1"/>
  <c r="O508" i="1"/>
  <c r="O578" i="1"/>
  <c r="O407" i="1"/>
  <c r="O419" i="1"/>
  <c r="O462" i="1"/>
  <c r="O553" i="1"/>
  <c r="O444" i="1"/>
  <c r="O572" i="1"/>
  <c r="O544" i="1"/>
  <c r="O464" i="1"/>
  <c r="O577" i="1"/>
  <c r="O406" i="1"/>
  <c r="O413" i="1"/>
  <c r="O490" i="1"/>
  <c r="O452" i="1"/>
  <c r="O463" i="1"/>
  <c r="O552" i="1"/>
  <c r="O404" i="1"/>
  <c r="O509" i="1"/>
  <c r="O456" i="1"/>
  <c r="O474" i="1"/>
  <c r="O439" i="1"/>
  <c r="O489" i="1"/>
  <c r="O476" i="1"/>
  <c r="O558" i="1"/>
  <c r="O511" i="1"/>
  <c r="O499" i="1"/>
  <c r="O494" i="1"/>
  <c r="O450" i="1"/>
  <c r="O600" i="1"/>
  <c r="O480" i="1"/>
  <c r="O564" i="1"/>
  <c r="O570" i="1"/>
  <c r="O416" i="1"/>
  <c r="O562" i="1"/>
  <c r="O583" i="1"/>
  <c r="O514" i="1"/>
  <c r="O409" i="1"/>
  <c r="O537" i="1"/>
  <c r="O516" i="1"/>
  <c r="O447" i="1"/>
  <c r="O581" i="1"/>
  <c r="O498" i="1"/>
  <c r="O475" i="1"/>
  <c r="O495" i="1"/>
  <c r="O438" i="1"/>
  <c r="O530" i="1"/>
  <c r="O591" i="1"/>
  <c r="O574" i="1"/>
  <c r="O441" i="1"/>
  <c r="O541" i="1"/>
  <c r="O491" i="1"/>
  <c r="O521" i="1"/>
  <c r="O408" i="1"/>
  <c r="O566" i="1"/>
  <c r="O599" i="1"/>
  <c r="O594" i="1"/>
  <c r="O555" i="1"/>
  <c r="O429" i="1"/>
  <c r="O446" i="1"/>
  <c r="O546" i="1"/>
  <c r="O524" i="1"/>
  <c r="O523" i="1"/>
  <c r="O487" i="1"/>
  <c r="O573" i="1"/>
  <c r="O568" i="1"/>
  <c r="O563" i="1"/>
  <c r="O420" i="1"/>
  <c r="O402" i="1"/>
  <c r="O484" i="1"/>
  <c r="O517" i="1"/>
  <c r="O477" i="1"/>
  <c r="O434" i="1"/>
  <c r="O559" i="1"/>
  <c r="O503" i="1"/>
  <c r="O418" i="1"/>
  <c r="O534" i="1"/>
  <c r="O513" i="1"/>
  <c r="O547" i="1"/>
  <c r="O597" i="1"/>
  <c r="O410" i="1"/>
  <c r="O453" i="1"/>
  <c r="O540" i="1"/>
  <c r="O590" i="1"/>
  <c r="O536" i="1"/>
  <c r="O515" i="1"/>
  <c r="O500" i="1"/>
  <c r="O542" i="1"/>
  <c r="O527" i="1"/>
  <c r="O545" i="1"/>
  <c r="O422" i="1"/>
  <c r="O432" i="1"/>
  <c r="O403" i="1"/>
  <c r="O448" i="1"/>
  <c r="O561" i="1"/>
  <c r="O519" i="1"/>
  <c r="O427" i="1"/>
  <c r="O430" i="1"/>
  <c r="O525" i="1"/>
  <c r="O468" i="1"/>
  <c r="O587" i="1"/>
  <c r="O556" i="1"/>
  <c r="O535" i="1"/>
  <c r="O551" i="1"/>
  <c r="O411" i="1"/>
  <c r="O442" i="1"/>
  <c r="O497" i="1"/>
  <c r="O549" i="1"/>
  <c r="O492" i="1"/>
  <c r="O493" i="1"/>
  <c r="O526" i="1"/>
  <c r="O465" i="1"/>
  <c r="O538" i="1"/>
  <c r="O426" i="1"/>
  <c r="O571" i="1"/>
  <c r="O588" i="1"/>
  <c r="O445" i="1"/>
  <c r="O425" i="1"/>
  <c r="O472" i="1"/>
  <c r="O431" i="1"/>
  <c r="O423" i="1"/>
  <c r="O424" i="1"/>
  <c r="O435" i="1"/>
  <c r="O473" i="1"/>
  <c r="O421" i="1"/>
  <c r="O482" i="1"/>
  <c r="O586" i="1"/>
  <c r="C16" i="1"/>
  <c r="D18" i="1" s="1"/>
  <c r="F41" i="1"/>
  <c r="G41" i="1" s="1"/>
  <c r="J41" i="1" s="1"/>
  <c r="E65" i="2"/>
  <c r="F38" i="1"/>
  <c r="G38" i="1" s="1"/>
  <c r="I38" i="1" s="1"/>
  <c r="E62" i="2"/>
  <c r="F49" i="1"/>
  <c r="G49" i="1" s="1"/>
  <c r="I49" i="1" s="1"/>
  <c r="E73" i="2"/>
  <c r="F46" i="1"/>
  <c r="G46" i="1" s="1"/>
  <c r="I46" i="1" s="1"/>
  <c r="E71" i="2"/>
  <c r="E70" i="2"/>
  <c r="F25" i="1"/>
  <c r="G25" i="1" s="1"/>
  <c r="J25" i="1" s="1"/>
  <c r="E49" i="2"/>
  <c r="F22" i="1"/>
  <c r="G22" i="1" s="1"/>
  <c r="J22" i="1" s="1"/>
  <c r="E46" i="2"/>
  <c r="F33" i="1"/>
  <c r="G33" i="1" s="1"/>
  <c r="I33" i="1" s="1"/>
  <c r="E57" i="2"/>
  <c r="F30" i="1"/>
  <c r="G30" i="1" s="1"/>
  <c r="I30" i="1" s="1"/>
  <c r="E54" i="2"/>
  <c r="K598" i="1"/>
  <c r="O428" i="1" l="1"/>
  <c r="O436" i="1"/>
  <c r="C15" i="1"/>
  <c r="F18" i="1" l="1"/>
  <c r="F19" i="1" s="1"/>
  <c r="C18" i="1"/>
</calcChain>
</file>

<file path=xl/sharedStrings.xml><?xml version="1.0" encoding="utf-8"?>
<sst xmlns="http://schemas.openxmlformats.org/spreadsheetml/2006/main" count="4876" uniqueCount="1686">
  <si>
    <t>beta Per / Algol / GSC 2851-2168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</si>
  <si>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</si>
  <si>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</si>
  <si>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</si>
  <si>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</si>
  <si>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</si>
  <si>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</si>
  <si>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</si>
  <si>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</si>
  <si>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</si>
  <si>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</si>
  <si>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</si>
  <si>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</si>
  <si>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</si>
  <si>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</si>
  <si>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</si>
  <si>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</si>
  <si>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</si>
  <si>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</si>
  <si>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</si>
  <si>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</si>
  <si>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</si>
  <si>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</si>
  <si>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</si>
  <si>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</si>
  <si>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</si>
  <si>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</si>
  <si>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</si>
  <si>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</si>
  <si>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</si>
  <si>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</si>
  <si>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</si>
  <si>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</si>
  <si>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</si>
  <si>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</si>
  <si>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</si>
  <si>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</si>
  <si>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</si>
  <si>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</si>
  <si>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</si>
  <si>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</si>
  <si>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</si>
  <si>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</si>
  <si>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VSB 47 </t>
  </si>
  <si>
    <t>I</t>
  </si>
  <si>
    <t>BAVM 4 </t>
  </si>
  <si>
    <t>BAVM 8 </t>
  </si>
  <si>
    <t>BAVM 10 </t>
  </si>
  <si>
    <t>BAVM 12 </t>
  </si>
  <si>
    <t>BAVM 13 </t>
  </si>
  <si>
    <t>BAVM 15 </t>
  </si>
  <si>
    <t>BAVM 18 </t>
  </si>
  <si>
    <t>IBVS 0119</t>
  </si>
  <si>
    <t>IBVS 0129</t>
  </si>
  <si>
    <t>BAVM 23 </t>
  </si>
  <si>
    <t>IBVS 0180</t>
  </si>
  <si>
    <t>IBVS 0221</t>
  </si>
  <si>
    <t>IBVS 0322</t>
  </si>
  <si>
    <t>IBVS 0247</t>
  </si>
  <si>
    <t>IBVS 0456</t>
  </si>
  <si>
    <t>BAVM 26 </t>
  </si>
  <si>
    <t>IBVS 0419</t>
  </si>
  <si>
    <t>IBVS 0530</t>
  </si>
  <si>
    <t>BAVM 25 </t>
  </si>
  <si>
    <t>IBVS 0573</t>
  </si>
  <si>
    <t>IBVS 0637</t>
  </si>
  <si>
    <t>IBVS 0647</t>
  </si>
  <si>
    <t>IBVS 0779</t>
  </si>
  <si>
    <t>IBVS 0937</t>
  </si>
  <si>
    <t>BAVM 28 </t>
  </si>
  <si>
    <t>BAVM 29 </t>
  </si>
  <si>
    <t>IBVS 1712</t>
  </si>
  <si>
    <t> ALGL 36 </t>
  </si>
  <si>
    <t>BAVM 31 </t>
  </si>
  <si>
    <t>IBVS 1163</t>
  </si>
  <si>
    <t> AOEB 2 </t>
  </si>
  <si>
    <t>II</t>
  </si>
  <si>
    <t>IBVS 1249</t>
  </si>
  <si>
    <t>IBVS 1449</t>
  </si>
  <si>
    <t>BAVM 36 </t>
  </si>
  <si>
    <t>BAVM 32 </t>
  </si>
  <si>
    <t>BAVM 39 </t>
  </si>
  <si>
    <t> ALGL 33 </t>
  </si>
  <si>
    <t>BAVM 38 </t>
  </si>
  <si>
    <t> ALGL 34 </t>
  </si>
  <si>
    <t>GCVS 4</t>
  </si>
  <si>
    <t>BAVM 56 </t>
  </si>
  <si>
    <t> ALGL 35 </t>
  </si>
  <si>
    <t> ALGL 38 </t>
  </si>
  <si>
    <t>BAVM 43 </t>
  </si>
  <si>
    <t>BAVM 50 </t>
  </si>
  <si>
    <t> ALGL 39 </t>
  </si>
  <si>
    <t> ALBO 1985 12 </t>
  </si>
  <si>
    <t> ALBO 1986 7 </t>
  </si>
  <si>
    <t> BBS 109 </t>
  </si>
  <si>
    <t> ALBO 1986 12 </t>
  </si>
  <si>
    <t> AOEB 5 </t>
  </si>
  <si>
    <t>BAVM 46 </t>
  </si>
  <si>
    <t> ALBO 1987 6 </t>
  </si>
  <si>
    <t>IBVS 3355</t>
  </si>
  <si>
    <t> ALBO 1989 9 </t>
  </si>
  <si>
    <t>BAVM 52 </t>
  </si>
  <si>
    <t> ALBO 1991 4 </t>
  </si>
  <si>
    <t> ALBO 1993 1 </t>
  </si>
  <si>
    <t>BAVM 62 </t>
  </si>
  <si>
    <t>IBVS 4263</t>
  </si>
  <si>
    <t> ALBO 1995 2 </t>
  </si>
  <si>
    <t> ALBO 1996 2 </t>
  </si>
  <si>
    <t>BAVM 93 </t>
  </si>
  <si>
    <t> BBS 122 </t>
  </si>
  <si>
    <t>BAVM 101 </t>
  </si>
  <si>
    <t> BRNO 32 </t>
  </si>
  <si>
    <t>BAVM 113 </t>
  </si>
  <si>
    <t> BBS 118 </t>
  </si>
  <si>
    <t>BAVM 131 </t>
  </si>
  <si>
    <t>BAVM 122 </t>
  </si>
  <si>
    <t> AOEB 7 </t>
  </si>
  <si>
    <t> BBS 123 </t>
  </si>
  <si>
    <t>OEJV 0074</t>
  </si>
  <si>
    <t>IBVS 5438</t>
  </si>
  <si>
    <t>VSB 39 </t>
  </si>
  <si>
    <t>BAVM 154 </t>
  </si>
  <si>
    <t> AOEB 10 </t>
  </si>
  <si>
    <t>VSB 40 </t>
  </si>
  <si>
    <t>VSB 42 </t>
  </si>
  <si>
    <t>BAVM 171 </t>
  </si>
  <si>
    <t>VSB 43 </t>
  </si>
  <si>
    <t>OEJV 0001</t>
  </si>
  <si>
    <t>OEJV 0097</t>
  </si>
  <si>
    <t>IBVS 5684</t>
  </si>
  <si>
    <t>VSB 44 </t>
  </si>
  <si>
    <t> AOEB 12 </t>
  </si>
  <si>
    <t>BAVM 179 </t>
  </si>
  <si>
    <t>IBVS 5731</t>
  </si>
  <si>
    <t>VSB 45 </t>
  </si>
  <si>
    <t>IBVS 5753</t>
  </si>
  <si>
    <t>VSB 46 </t>
  </si>
  <si>
    <t>OEJV 0120</t>
  </si>
  <si>
    <t>VSB 48 </t>
  </si>
  <si>
    <t>IBVS 5979</t>
  </si>
  <si>
    <t>JAVSO..37...44</t>
  </si>
  <si>
    <t>VSB 50 </t>
  </si>
  <si>
    <t>OEJV 0137</t>
  </si>
  <si>
    <t>IBVS 6007</t>
  </si>
  <si>
    <t>JAVSO..38..183</t>
  </si>
  <si>
    <t>VSB 51 </t>
  </si>
  <si>
    <t>IBVS 5984</t>
  </si>
  <si>
    <t>VSB 53 </t>
  </si>
  <si>
    <t>OEJV 0160</t>
  </si>
  <si>
    <t>JAVSO..40..975</t>
  </si>
  <si>
    <t>JAVSO..41..122</t>
  </si>
  <si>
    <t>IBVS 6114</t>
  </si>
  <si>
    <t>OEJV 0165</t>
  </si>
  <si>
    <t>VSB 56 </t>
  </si>
  <si>
    <t>VSB 59 </t>
  </si>
  <si>
    <t>IBVS 6152</t>
  </si>
  <si>
    <t>VSB 060</t>
  </si>
  <si>
    <t>V</t>
  </si>
  <si>
    <t>IBVS 6196</t>
  </si>
  <si>
    <t>OEJV 0179</t>
  </si>
  <si>
    <t>JAVSO..45..121</t>
  </si>
  <si>
    <t>VSB 073</t>
  </si>
  <si>
    <t>JAVSO..46…79 (2018)</t>
  </si>
  <si>
    <t>VSB-64</t>
  </si>
  <si>
    <t>JAVSO..47..105</t>
  </si>
  <si>
    <t>VSB 067</t>
  </si>
  <si>
    <t>B</t>
  </si>
  <si>
    <t>JAVSO..48…87</t>
  </si>
  <si>
    <t>VSB 069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</si>
  <si>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</si>
  <si>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</si>
  <si>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</si>
  <si>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</si>
  <si>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</si>
  <si>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</si>
  <si>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</si>
  <si>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2451720.250 </t>
  </si>
  <si>
    <t> 24.06.2000 18:00 </t>
  </si>
  <si>
    <t> 0.051 </t>
  </si>
  <si>
    <t>V </t>
  </si>
  <si>
    <t> J.Goždál </t>
  </si>
  <si>
    <t>OEJV 0074 </t>
  </si>
  <si>
    <t>2451783.330 </t>
  </si>
  <si>
    <t> 26.08.2000 19:55 </t>
  </si>
  <si>
    <t> K.Tikkanen </t>
  </si>
  <si>
    <t> BBS 129 </t>
  </si>
  <si>
    <t>2451803.386 </t>
  </si>
  <si>
    <t> 15.09.2000 21:15 </t>
  </si>
  <si>
    <t> 0.036 </t>
  </si>
  <si>
    <t>2451846.404 </t>
  </si>
  <si>
    <t> 28.10.2000 21:41 </t>
  </si>
  <si>
    <t> 0.044 </t>
  </si>
  <si>
    <t>2451869.323 </t>
  </si>
  <si>
    <t> 20.11.2000 19:45 </t>
  </si>
  <si>
    <t> 0.025 </t>
  </si>
  <si>
    <t>2451906.609 </t>
  </si>
  <si>
    <t> 28.12.2000 02:36 </t>
  </si>
  <si>
    <t>2451912.345 </t>
  </si>
  <si>
    <t> 02.01.2001 20:16 </t>
  </si>
  <si>
    <t> 0.037 </t>
  </si>
  <si>
    <t>2451972.561 </t>
  </si>
  <si>
    <t> 04.03.2001 01:27 </t>
  </si>
  <si>
    <t> 0.040 </t>
  </si>
  <si>
    <t>2451978.286 </t>
  </si>
  <si>
    <t> 09.03.2001 18:51 </t>
  </si>
  <si>
    <t> 0.030 </t>
  </si>
  <si>
    <t>2452147.459 </t>
  </si>
  <si>
    <t> 25.08.2001 23:00 </t>
  </si>
  <si>
    <t> 0.032 </t>
  </si>
  <si>
    <t>2452150.347 </t>
  </si>
  <si>
    <t> 28.08.2001 20:19 </t>
  </si>
  <si>
    <t> 0.053 </t>
  </si>
  <si>
    <t>2452178.990 </t>
  </si>
  <si>
    <t> 26.09.2001 11:45 </t>
  </si>
  <si>
    <t> 0.023 </t>
  </si>
  <si>
    <t>2452517.362 </t>
  </si>
  <si>
    <t> 30.08.2002 20:41 </t>
  </si>
  <si>
    <t>2453251.385 </t>
  </si>
  <si>
    <t> 02.09.2004 21:14 </t>
  </si>
  <si>
    <t> 0.046 </t>
  </si>
  <si>
    <t> W.Braune </t>
  </si>
  <si>
    <t>BAVM 174 </t>
  </si>
  <si>
    <t>2453251.403 </t>
  </si>
  <si>
    <t> 02.09.2004 21:40 </t>
  </si>
  <si>
    <t> 0.064 </t>
  </si>
  <si>
    <t> G.-U.Flechsig </t>
  </si>
  <si>
    <t>2453251.410 </t>
  </si>
  <si>
    <t> 02.09.2004 21:50 </t>
  </si>
  <si>
    <t> 0.071 </t>
  </si>
  <si>
    <t> R.Obertrifter </t>
  </si>
  <si>
    <t>BAVM 202 </t>
  </si>
  <si>
    <t>2453360.376 </t>
  </si>
  <si>
    <t> 20.12.2004 21:01 </t>
  </si>
  <si>
    <t> 0.079 </t>
  </si>
  <si>
    <t> R.Meyer </t>
  </si>
  <si>
    <t>2453750.3288 </t>
  </si>
  <si>
    <t> 14.01.2006 19:53 </t>
  </si>
  <si>
    <t> 0.0787 </t>
  </si>
  <si>
    <t>C </t>
  </si>
  <si>
    <t>-I</t>
  </si>
  <si>
    <t> H.Jungbluth </t>
  </si>
  <si>
    <t>BAVM 178 </t>
  </si>
  <si>
    <t>2454395.468 </t>
  </si>
  <si>
    <t> 21.10.2007 23:13 </t>
  </si>
  <si>
    <t>3053</t>
  </si>
  <si>
    <t> 0.074 </t>
  </si>
  <si>
    <t> M.Schubert </t>
  </si>
  <si>
    <t>BAVM 204 </t>
  </si>
  <si>
    <t>2454696.5458 </t>
  </si>
  <si>
    <t> 18.08.2008 01:05 </t>
  </si>
  <si>
    <t>3158</t>
  </si>
  <si>
    <t> 0.0853 </t>
  </si>
  <si>
    <t>E </t>
  </si>
  <si>
    <t> T.Borkovits et al. </t>
  </si>
  <si>
    <t>IBVS 5979 </t>
  </si>
  <si>
    <t>2454799.7764 </t>
  </si>
  <si>
    <t> 29.11.2008 06:38 </t>
  </si>
  <si>
    <t>3194</t>
  </si>
  <si>
    <t> 0.0930 </t>
  </si>
  <si>
    <t>ns</t>
  </si>
  <si>
    <t> G.Samolyk </t>
  </si>
  <si>
    <t>JAAVSO 37(1);44 </t>
  </si>
  <si>
    <t>2454828.4502 </t>
  </si>
  <si>
    <t> 27.12.2008 22:48 </t>
  </si>
  <si>
    <t>3204</t>
  </si>
  <si>
    <t> 0.0937 </t>
  </si>
  <si>
    <t>V;R</t>
  </si>
  <si>
    <t>2454831.3157 </t>
  </si>
  <si>
    <t> 30.12.2008 19:34 </t>
  </si>
  <si>
    <t>3205</t>
  </si>
  <si>
    <t> 0.0919 </t>
  </si>
  <si>
    <t>2455063.58012 </t>
  </si>
  <si>
    <t> 20.08.2009 01:55 </t>
  </si>
  <si>
    <t>3286</t>
  </si>
  <si>
    <t> 0.10469 </t>
  </si>
  <si>
    <t>o</t>
  </si>
  <si>
    <t> R.Uhlar </t>
  </si>
  <si>
    <t>IBVS 6007 </t>
  </si>
  <si>
    <t>2455146.7270 </t>
  </si>
  <si>
    <t> 11.11.2009 05:26 </t>
  </si>
  <si>
    <t>3315</t>
  </si>
  <si>
    <t> 0.0997 </t>
  </si>
  <si>
    <t> JAAVSO 38;120 </t>
  </si>
  <si>
    <t>2455499.412 </t>
  </si>
  <si>
    <t> 29.10.2010 21:53 </t>
  </si>
  <si>
    <t>3438</t>
  </si>
  <si>
    <t> 0.106 </t>
  </si>
  <si>
    <t> W.Vollmann </t>
  </si>
  <si>
    <t>BAVM 215 </t>
  </si>
  <si>
    <t>2455565.36181 </t>
  </si>
  <si>
    <t> 03.01.2011 20:41 </t>
  </si>
  <si>
    <t>3461</t>
  </si>
  <si>
    <t> 0.10813 </t>
  </si>
  <si>
    <t>2455800.48358 </t>
  </si>
  <si>
    <t> 26.08.2011 23:36 </t>
  </si>
  <si>
    <t>3543</t>
  </si>
  <si>
    <t> 0.11095 </t>
  </si>
  <si>
    <t> M.Mašek </t>
  </si>
  <si>
    <t>OEJV 0160 </t>
  </si>
  <si>
    <t>2455837.7575 </t>
  </si>
  <si>
    <t> 03.10.2011 06:10 </t>
  </si>
  <si>
    <t>3556</t>
  </si>
  <si>
    <t> 0.1099 </t>
  </si>
  <si>
    <t> JAAVSO 40;975 </t>
  </si>
  <si>
    <t>2456181.8416 </t>
  </si>
  <si>
    <t> 11.09.2012 08:11 </t>
  </si>
  <si>
    <t>3676</t>
  </si>
  <si>
    <t> 0.1175 </t>
  </si>
  <si>
    <t> JAAVSO 41;122 </t>
  </si>
  <si>
    <t>2456266.43745 </t>
  </si>
  <si>
    <t> 04.12.2012 22:29 </t>
  </si>
  <si>
    <t>3705.5</t>
  </si>
  <si>
    <t> 0.12787 </t>
  </si>
  <si>
    <t>IBVS 6114 </t>
  </si>
  <si>
    <t>2456534.5221 </t>
  </si>
  <si>
    <t> 30.08.2013 00:31 </t>
  </si>
  <si>
    <t>3799</t>
  </si>
  <si>
    <t> 0.1196 </t>
  </si>
  <si>
    <t>2457036.3050 </t>
  </si>
  <si>
    <t> 13.01.2015 19:19 </t>
  </si>
  <si>
    <t>3974</t>
  </si>
  <si>
    <t> 0.1242 </t>
  </si>
  <si>
    <t>BAVM 239 </t>
  </si>
  <si>
    <t>2457059.2430 </t>
  </si>
  <si>
    <t> 05.02.2015 17:49 </t>
  </si>
  <si>
    <t>3982</t>
  </si>
  <si>
    <t> 0.1238 </t>
  </si>
  <si>
    <t>2424884.97 </t>
  </si>
  <si>
    <t> 04.01.1927 11:16 </t>
  </si>
  <si>
    <t> -0.13 </t>
  </si>
  <si>
    <t> M.Furuhata </t>
  </si>
  <si>
    <t>2431084.099 </t>
  </si>
  <si>
    <t> 25.12.1943 14:22 </t>
  </si>
  <si>
    <t> -0.111 </t>
  </si>
  <si>
    <t> K.Kanda </t>
  </si>
  <si>
    <t>2431086.981 </t>
  </si>
  <si>
    <t> 28.12.1943 11:32 </t>
  </si>
  <si>
    <t> -0.096 </t>
  </si>
  <si>
    <t>2431107.05 </t>
  </si>
  <si>
    <t> 17.01.1944 13:12 </t>
  </si>
  <si>
    <t> -0.10 </t>
  </si>
  <si>
    <t>2431408.109 </t>
  </si>
  <si>
    <t> 13.11.1944 14:36 </t>
  </si>
  <si>
    <t> -0.106 </t>
  </si>
  <si>
    <t>2431410.976 </t>
  </si>
  <si>
    <t> 16.11.1944 11:25 </t>
  </si>
  <si>
    <t>2431755.074 </t>
  </si>
  <si>
    <t> 26.10.1945 13:46 </t>
  </si>
  <si>
    <t> -0.085 </t>
  </si>
  <si>
    <t> K.Fukuyama </t>
  </si>
  <si>
    <t>2432414.544 </t>
  </si>
  <si>
    <t> 17.08.1947 01:03 </t>
  </si>
  <si>
    <t> -0.095 </t>
  </si>
  <si>
    <t> E.Pocher </t>
  </si>
  <si>
    <t>2432761.483 </t>
  </si>
  <si>
    <t> 28.07.1948 23:35 </t>
  </si>
  <si>
    <t> -0.100 </t>
  </si>
  <si>
    <t>2432893.368 </t>
  </si>
  <si>
    <t> 07.12.1948 20:49 </t>
  </si>
  <si>
    <t> E.Pohl </t>
  </si>
  <si>
    <t>2432916.309 </t>
  </si>
  <si>
    <t> 30.12.1948 19:24 </t>
  </si>
  <si>
    <t> -0.108 </t>
  </si>
  <si>
    <t> E.Pocher &amp; E.Pohl </t>
  </si>
  <si>
    <t>2432979.385 </t>
  </si>
  <si>
    <t> 03.03.1949 21:14 </t>
  </si>
  <si>
    <t> -0.113 </t>
  </si>
  <si>
    <t>2433022.413 </t>
  </si>
  <si>
    <t> 15.04.1949 21:54 </t>
  </si>
  <si>
    <t> -0.094 </t>
  </si>
  <si>
    <t>2433128.493 </t>
  </si>
  <si>
    <t> 30.07.1949 23:49 </t>
  </si>
  <si>
    <t> -0.105 </t>
  </si>
  <si>
    <t> K.Bomm </t>
  </si>
  <si>
    <t>2433134.247 </t>
  </si>
  <si>
    <t> 05.08.1949 17:55 </t>
  </si>
  <si>
    <t> K.Kenmotu </t>
  </si>
  <si>
    <t>2433148.573 </t>
  </si>
  <si>
    <t> 20.08.1949 01:45 </t>
  </si>
  <si>
    <t>2433151.437 </t>
  </si>
  <si>
    <t> 22.08.1949 22:29 </t>
  </si>
  <si>
    <t> -0.099 </t>
  </si>
  <si>
    <t>2433151.440 </t>
  </si>
  <si>
    <t> 22.08.1949 22:33 </t>
  </si>
  <si>
    <t>2433197.321 </t>
  </si>
  <si>
    <t> 07.10.1949 19:42 </t>
  </si>
  <si>
    <t> -0.092 </t>
  </si>
  <si>
    <t>2433263.265 </t>
  </si>
  <si>
    <t> 12.12.1949 18:21 </t>
  </si>
  <si>
    <t>2433269.007 </t>
  </si>
  <si>
    <t> 18.12.1949 12:10 </t>
  </si>
  <si>
    <t> -0.088 </t>
  </si>
  <si>
    <t> Y.Sakai </t>
  </si>
  <si>
    <t>2433300.559 </t>
  </si>
  <si>
    <t> 19.01.1950 01:24 </t>
  </si>
  <si>
    <t> -0.077 </t>
  </si>
  <si>
    <t>2433306.292 </t>
  </si>
  <si>
    <t> 24.01.1950 19:00 </t>
  </si>
  <si>
    <t> -0.078 </t>
  </si>
  <si>
    <t>2433306.294 </t>
  </si>
  <si>
    <t> 24.01.1950 19:03 </t>
  </si>
  <si>
    <t> -0.076 </t>
  </si>
  <si>
    <t>2433369.370 </t>
  </si>
  <si>
    <t> 28.03.1950 20:52 </t>
  </si>
  <si>
    <t> -0.081 </t>
  </si>
  <si>
    <t>2433538.526 </t>
  </si>
  <si>
    <t> 14.09.1950 00:37 </t>
  </si>
  <si>
    <t> E.Born </t>
  </si>
  <si>
    <t> D.Sofronijevic </t>
  </si>
  <si>
    <t>2433538.528 </t>
  </si>
  <si>
    <t> 14.09.1950 00:40 </t>
  </si>
  <si>
    <t>2433538.530 </t>
  </si>
  <si>
    <t> 14.09.1950 00:43 </t>
  </si>
  <si>
    <t> A.Jahn </t>
  </si>
  <si>
    <t>2433538.531 </t>
  </si>
  <si>
    <t> 14.09.1950 00:44 </t>
  </si>
  <si>
    <t> -0.091 </t>
  </si>
  <si>
    <t>2433538.532 </t>
  </si>
  <si>
    <t> 14.09.1950 00:46 </t>
  </si>
  <si>
    <t> -0.090 </t>
  </si>
  <si>
    <t>2433541.390 </t>
  </si>
  <si>
    <t> 16.09.1950 21:21 </t>
  </si>
  <si>
    <t> K.Domke </t>
  </si>
  <si>
    <t>2433541.391 </t>
  </si>
  <si>
    <t> 16.09.1950 21:23 </t>
  </si>
  <si>
    <t> -0.098 </t>
  </si>
  <si>
    <t>2433541.398 </t>
  </si>
  <si>
    <t> 16.09.1950 21:33 </t>
  </si>
  <si>
    <t> B.Brss </t>
  </si>
  <si>
    <t>2433561.466 </t>
  </si>
  <si>
    <t> 06.10.1950 23:11 </t>
  </si>
  <si>
    <t>2433561.472 </t>
  </si>
  <si>
    <t> 06.10.1950 23:19 </t>
  </si>
  <si>
    <t>2433607.345 </t>
  </si>
  <si>
    <t> 21.11.1950 20:16 </t>
  </si>
  <si>
    <t>2433607.349 </t>
  </si>
  <si>
    <t> 21.11.1950 20:22 </t>
  </si>
  <si>
    <t>2433630.286 </t>
  </si>
  <si>
    <t> 14.12.1950 18:51 </t>
  </si>
  <si>
    <t>2433630.288 </t>
  </si>
  <si>
    <t> 14.12.1950 18:54 </t>
  </si>
  <si>
    <t>2433633.142 </t>
  </si>
  <si>
    <t> 17.12.1950 15:24 </t>
  </si>
  <si>
    <t> -0.101 </t>
  </si>
  <si>
    <t>2433647.494 </t>
  </si>
  <si>
    <t> 31.12.1950 23:51 </t>
  </si>
  <si>
    <t> -0.086 </t>
  </si>
  <si>
    <t>2433647.497 </t>
  </si>
  <si>
    <t> 31.12.1950 23:55 </t>
  </si>
  <si>
    <t> -0.083 </t>
  </si>
  <si>
    <t>2433647.507 </t>
  </si>
  <si>
    <t> 01.01.1951 00:10 </t>
  </si>
  <si>
    <t> -0.073 </t>
  </si>
  <si>
    <t>2433888.344 </t>
  </si>
  <si>
    <t> 29.08.1951 20:15 </t>
  </si>
  <si>
    <t> -0.089 </t>
  </si>
  <si>
    <t>2433888.351 </t>
  </si>
  <si>
    <t> 29.08.1951 20:25 </t>
  </si>
  <si>
    <t> -0.082 </t>
  </si>
  <si>
    <t>2433905.547 </t>
  </si>
  <si>
    <t> 16.09.1951 01:07 </t>
  </si>
  <si>
    <t>2433905.550 </t>
  </si>
  <si>
    <t> 16.09.1951 01:12 </t>
  </si>
  <si>
    <t> -0.087 </t>
  </si>
  <si>
    <t>2433928.489 </t>
  </si>
  <si>
    <t> 08.10.1951 23:44 </t>
  </si>
  <si>
    <t>2433928.493 </t>
  </si>
  <si>
    <t> 08.10.1951 23:49 </t>
  </si>
  <si>
    <t>2433931.370 </t>
  </si>
  <si>
    <t> 11.10.1951 20:52 </t>
  </si>
  <si>
    <t> G.Richter </t>
  </si>
  <si>
    <t>2434080.457 </t>
  </si>
  <si>
    <t> 08.03.1952 22:58 </t>
  </si>
  <si>
    <t>2434272.568 </t>
  </si>
  <si>
    <t> 17.09.1952 01:37 </t>
  </si>
  <si>
    <t> -0.084 </t>
  </si>
  <si>
    <t>2434341.384 </t>
  </si>
  <si>
    <t> 24.11.1952 21:12 </t>
  </si>
  <si>
    <t>2434404.468 </t>
  </si>
  <si>
    <t> 26.01.1953 23:13 </t>
  </si>
  <si>
    <t> -0.080 </t>
  </si>
  <si>
    <t> A.H”ppner </t>
  </si>
  <si>
    <t>2434622.392 </t>
  </si>
  <si>
    <t> 01.09.1953 21:24 </t>
  </si>
  <si>
    <t> -0.071 </t>
  </si>
  <si>
    <t>2434774.354 </t>
  </si>
  <si>
    <t> 31.01.1954 20:29 </t>
  </si>
  <si>
    <t>2435009.474 </t>
  </si>
  <si>
    <t> 23.09.1954 23:22 </t>
  </si>
  <si>
    <t> -0.075 </t>
  </si>
  <si>
    <t>2435032.421 </t>
  </si>
  <si>
    <t> 16.10.1954 22:06 </t>
  </si>
  <si>
    <t> -0.067 </t>
  </si>
  <si>
    <t>2435052.485 </t>
  </si>
  <si>
    <t> 05.11.1954 23:38 </t>
  </si>
  <si>
    <t> -0.074 </t>
  </si>
  <si>
    <t>2435078.290 </t>
  </si>
  <si>
    <t> 01.12.1954 18:57 </t>
  </si>
  <si>
    <t>2435164.314 </t>
  </si>
  <si>
    <t> 25.02.1955 19:32 </t>
  </si>
  <si>
    <t> -0.070 </t>
  </si>
  <si>
    <t> D.Lichtenknecker </t>
  </si>
  <si>
    <t>2435184.367 </t>
  </si>
  <si>
    <t> 17.03.1955 20:48 </t>
  </si>
  <si>
    <t> W.Junge &amp; A.Dressler </t>
  </si>
  <si>
    <t>2435333.482 </t>
  </si>
  <si>
    <t> 13.08.1955 23:34 </t>
  </si>
  <si>
    <t> F.D”rr </t>
  </si>
  <si>
    <t>2435333.486 </t>
  </si>
  <si>
    <t> 13.08.1955 23:39 </t>
  </si>
  <si>
    <t> -0.069 </t>
  </si>
  <si>
    <t> R.Rudolph </t>
  </si>
  <si>
    <t>2435333.487 </t>
  </si>
  <si>
    <t> 13.08.1955 23:41 </t>
  </si>
  <si>
    <t> -0.068 </t>
  </si>
  <si>
    <t>2435359.295 </t>
  </si>
  <si>
    <t> 08.09.1955 19:04 </t>
  </si>
  <si>
    <t> -0.065 </t>
  </si>
  <si>
    <t>2435379.352 </t>
  </si>
  <si>
    <t> 28.09.1955 20:26 </t>
  </si>
  <si>
    <t> -0.079 </t>
  </si>
  <si>
    <t>2435379.353 </t>
  </si>
  <si>
    <t> 28.09.1955 20:28 </t>
  </si>
  <si>
    <t>2435442.443 </t>
  </si>
  <si>
    <t> 30.11.1955 22:37 </t>
  </si>
  <si>
    <t> E.Pohl &amp; A.Kizilirmak </t>
  </si>
  <si>
    <t>2435537.05 </t>
  </si>
  <si>
    <t> 04.03.1956 13:12 </t>
  </si>
  <si>
    <t> -0.08 </t>
  </si>
  <si>
    <t> Y.Okada </t>
  </si>
  <si>
    <t>2435898.351 </t>
  </si>
  <si>
    <t> 28.02.1957 20:25 </t>
  </si>
  <si>
    <t> -0.062 </t>
  </si>
  <si>
    <t>2436165.008 </t>
  </si>
  <si>
    <t> 22.11.1957 12:11 </t>
  </si>
  <si>
    <t>2436182.199 </t>
  </si>
  <si>
    <t> 09.12.1957 16:46 </t>
  </si>
  <si>
    <t>2436460.345 </t>
  </si>
  <si>
    <t> 13.09.1958 20:16 </t>
  </si>
  <si>
    <t> -0.060 </t>
  </si>
  <si>
    <t>2436480.403 </t>
  </si>
  <si>
    <t> 03.10.1958 21:40 </t>
  </si>
  <si>
    <t>2436489.02 </t>
  </si>
  <si>
    <t> 12.10.1958 12:28 </t>
  </si>
  <si>
    <t> -0.06 </t>
  </si>
  <si>
    <t> R.Yoshioka </t>
  </si>
  <si>
    <t>2436575.032 </t>
  </si>
  <si>
    <t> 06.01.1959 12:46 </t>
  </si>
  <si>
    <t>2436847.425 </t>
  </si>
  <si>
    <t> 05.10.1959 22:12 </t>
  </si>
  <si>
    <t> -0.066 </t>
  </si>
  <si>
    <t>2437323.422 </t>
  </si>
  <si>
    <t> 23.01.1961 22:07 </t>
  </si>
  <si>
    <t> -0.042 </t>
  </si>
  <si>
    <t>2437323.423 </t>
  </si>
  <si>
    <t> 23.01.1961 22:09 </t>
  </si>
  <si>
    <t> -0.041 </t>
  </si>
  <si>
    <t> R.Gizinski </t>
  </si>
  <si>
    <t>2437323.427 </t>
  </si>
  <si>
    <t> 23.01.1961 22:14 </t>
  </si>
  <si>
    <t> -0.037 </t>
  </si>
  <si>
    <t> W.Quester </t>
  </si>
  <si>
    <t>2437326.286 </t>
  </si>
  <si>
    <t> 26.01.1961 18:51 </t>
  </si>
  <si>
    <t> -0.045 </t>
  </si>
  <si>
    <t>2437561.401 </t>
  </si>
  <si>
    <t> 18.09.1961 21:37 </t>
  </si>
  <si>
    <t> -0.049 </t>
  </si>
  <si>
    <t> R.Mende </t>
  </si>
  <si>
    <t>2437578.602 </t>
  </si>
  <si>
    <t> 06.10.1961 02:26 </t>
  </si>
  <si>
    <t> -0.052 </t>
  </si>
  <si>
    <t>2437578.605 </t>
  </si>
  <si>
    <t> 06.10.1961 02:31 </t>
  </si>
  <si>
    <t> J.Dueball </t>
  </si>
  <si>
    <t>2437578.606 </t>
  </si>
  <si>
    <t> 06.10.1961 02:32 </t>
  </si>
  <si>
    <t> -0.048 </t>
  </si>
  <si>
    <t> M.Fernandes </t>
  </si>
  <si>
    <t>2437667.482 </t>
  </si>
  <si>
    <t> 02.01.1962 23:34 </t>
  </si>
  <si>
    <t> -0.058 </t>
  </si>
  <si>
    <t>2437667.485 </t>
  </si>
  <si>
    <t> 02.01.1962 23:38 </t>
  </si>
  <si>
    <t> -0.055 </t>
  </si>
  <si>
    <t>2437667.490 </t>
  </si>
  <si>
    <t> 02.01.1962 23:45 </t>
  </si>
  <si>
    <t> -0.050 </t>
  </si>
  <si>
    <t>2437925.552 </t>
  </si>
  <si>
    <t> 18.09.1962 01:14 </t>
  </si>
  <si>
    <t> -0.046 </t>
  </si>
  <si>
    <t>2437928.418 </t>
  </si>
  <si>
    <t> 20.09.1962 22:01 </t>
  </si>
  <si>
    <t> -0.047 </t>
  </si>
  <si>
    <t> I.Reimann </t>
  </si>
  <si>
    <t>2438315.513 </t>
  </si>
  <si>
    <t> 13.10.1963 00:18 </t>
  </si>
  <si>
    <t> -0.038 </t>
  </si>
  <si>
    <t>2438318.359 </t>
  </si>
  <si>
    <t> 15.10.1963 20:36 </t>
  </si>
  <si>
    <t> -0.059 </t>
  </si>
  <si>
    <t> H.Schubert </t>
  </si>
  <si>
    <t>2438639.483 </t>
  </si>
  <si>
    <t> 31.08.1964 23:35 </t>
  </si>
  <si>
    <t> A.Howell </t>
  </si>
  <si>
    <t>2438642.361 </t>
  </si>
  <si>
    <t> 03.09.1964 20:39 </t>
  </si>
  <si>
    <t> -0.063 </t>
  </si>
  <si>
    <t>2438708.328 </t>
  </si>
  <si>
    <t> 08.11.1964 19:52 </t>
  </si>
  <si>
    <t> -0.044 </t>
  </si>
  <si>
    <t>2438817.288 </t>
  </si>
  <si>
    <t> 25.02.1965 18:54 </t>
  </si>
  <si>
    <t>2439026.594 </t>
  </si>
  <si>
    <t> 23.09.1965 02:15 </t>
  </si>
  <si>
    <t>2439029.475 </t>
  </si>
  <si>
    <t> 25.09.1965 23:24 </t>
  </si>
  <si>
    <t> -0.035 </t>
  </si>
  <si>
    <t>2439052.412 </t>
  </si>
  <si>
    <t> 18.10.1965 21:53 </t>
  </si>
  <si>
    <t> -0.036 </t>
  </si>
  <si>
    <t>2439184.311 </t>
  </si>
  <si>
    <t> 27.02.1966 19:27 </t>
  </si>
  <si>
    <t> -0.033 </t>
  </si>
  <si>
    <t>2439465.313 </t>
  </si>
  <si>
    <t> 05.12.1966 19:30 </t>
  </si>
  <si>
    <t> -0.027 </t>
  </si>
  <si>
    <t>2439471.064 </t>
  </si>
  <si>
    <t> 11.12.1966 13:32 </t>
  </si>
  <si>
    <t> -0.011 </t>
  </si>
  <si>
    <t> M.Morita </t>
  </si>
  <si>
    <t>2439493.974 </t>
  </si>
  <si>
    <t> 03.01.1967 11:22 </t>
  </si>
  <si>
    <t> -0.039 </t>
  </si>
  <si>
    <t>2439815.124 </t>
  </si>
  <si>
    <t> 20.11.1967 14:58 </t>
  </si>
  <si>
    <t> K.Hoshi </t>
  </si>
  <si>
    <t>2439815.127 </t>
  </si>
  <si>
    <t> 20.11.1967 15:02 </t>
  </si>
  <si>
    <t> -0.024 </t>
  </si>
  <si>
    <t> M.Kanai </t>
  </si>
  <si>
    <t>2439815.128 </t>
  </si>
  <si>
    <t> 20.11.1967 15:04 </t>
  </si>
  <si>
    <t> -0.023 </t>
  </si>
  <si>
    <t> H.Koyama </t>
  </si>
  <si>
    <t>2439835.19 </t>
  </si>
  <si>
    <t> 10.12.1967 16:33 </t>
  </si>
  <si>
    <t> -0.03 </t>
  </si>
  <si>
    <t>2439840.924 </t>
  </si>
  <si>
    <t> 16.12.1967 10:10 </t>
  </si>
  <si>
    <t>2439840.925 </t>
  </si>
  <si>
    <t> 16.12.1967 10:12 </t>
  </si>
  <si>
    <t> -0.032 </t>
  </si>
  <si>
    <t> N.Ikeda </t>
  </si>
  <si>
    <t>2439840.926 </t>
  </si>
  <si>
    <t> 16.12.1967 10:13 </t>
  </si>
  <si>
    <t> -0.031 </t>
  </si>
  <si>
    <t> T.Tanaka </t>
  </si>
  <si>
    <t>2439860.996 </t>
  </si>
  <si>
    <t> 05.01.1968 11:54 </t>
  </si>
  <si>
    <t> M.Sakiyama </t>
  </si>
  <si>
    <t>2439860.998 </t>
  </si>
  <si>
    <t> 05.01.1968 11:57 </t>
  </si>
  <si>
    <t> -0.030 </t>
  </si>
  <si>
    <t>2439861.005 </t>
  </si>
  <si>
    <t> 05.01.1968 12:07 </t>
  </si>
  <si>
    <t>2439883.937 </t>
  </si>
  <si>
    <t> 28.01.1968 10:29 </t>
  </si>
  <si>
    <t> -0.029 </t>
  </si>
  <si>
    <t>2440207.941 </t>
  </si>
  <si>
    <t> 17.12.1968 10:35 </t>
  </si>
  <si>
    <t>2440225.13 </t>
  </si>
  <si>
    <t> 03.01.1969 15:07 </t>
  </si>
  <si>
    <t> -0.05 </t>
  </si>
  <si>
    <t> M.Ogasahara </t>
  </si>
  <si>
    <t>2440316.931 </t>
  </si>
  <si>
    <t> 05.04.1969 10:20 </t>
  </si>
  <si>
    <t> 0.002 </t>
  </si>
  <si>
    <t> K.Ozawa </t>
  </si>
  <si>
    <t>2440474.592 </t>
  </si>
  <si>
    <t> 10.09.1969 02:12 </t>
  </si>
  <si>
    <t>2440477.473 </t>
  </si>
  <si>
    <t> 12.09.1969 23:21 </t>
  </si>
  <si>
    <t> -0.025 </t>
  </si>
  <si>
    <t>2440893.26 </t>
  </si>
  <si>
    <t> 02.11.1970 18:14 </t>
  </si>
  <si>
    <t> 0.00 </t>
  </si>
  <si>
    <t> S.Terabayashi </t>
  </si>
  <si>
    <t>2440933.385 </t>
  </si>
  <si>
    <t> 12.12.1970 21:14 </t>
  </si>
  <si>
    <t> -0.015 </t>
  </si>
  <si>
    <t> W.Bischof </t>
  </si>
  <si>
    <t>2441168.528 </t>
  </si>
  <si>
    <t> 05.08.1971 00:40 </t>
  </si>
  <si>
    <t> 0.009 </t>
  </si>
  <si>
    <t>2441243.059 </t>
  </si>
  <si>
    <t> 18.10.1971 13:24 </t>
  </si>
  <si>
    <t> -0.010 </t>
  </si>
  <si>
    <t> M.Nakagane </t>
  </si>
  <si>
    <t>2441280.339 </t>
  </si>
  <si>
    <t> 24.11.1971 20:08 </t>
  </si>
  <si>
    <t> -0.005 </t>
  </si>
  <si>
    <t> W.Werner </t>
  </si>
  <si>
    <t>2441280.342 </t>
  </si>
  <si>
    <t> 24.11.1971 20:12 </t>
  </si>
  <si>
    <t> -0.002 </t>
  </si>
  <si>
    <t>2441300.414 </t>
  </si>
  <si>
    <t> 14.12.1971 21:56 </t>
  </si>
  <si>
    <t> -0.001 </t>
  </si>
  <si>
    <t>2441303.276 </t>
  </si>
  <si>
    <t> 17.12.1971 18:37 </t>
  </si>
  <si>
    <t> -0.006 </t>
  </si>
  <si>
    <t>2441389.277 </t>
  </si>
  <si>
    <t> 12.03.1972 18:38 </t>
  </si>
  <si>
    <t>2441601.475 </t>
  </si>
  <si>
    <t> 10.10.1972 23:24 </t>
  </si>
  <si>
    <t> -0.007 </t>
  </si>
  <si>
    <t>2441667.421 </t>
  </si>
  <si>
    <t> 15.12.1972 22:06 </t>
  </si>
  <si>
    <t> -0.009 </t>
  </si>
  <si>
    <t> J.Schmidt </t>
  </si>
  <si>
    <t>2442000.026 </t>
  </si>
  <si>
    <t> 13.11.1973 12:37 </t>
  </si>
  <si>
    <t> T.Tani </t>
  </si>
  <si>
    <t>2442000.028 </t>
  </si>
  <si>
    <t> 13.11.1973 12:40 </t>
  </si>
  <si>
    <t> I.Takei </t>
  </si>
  <si>
    <t>2442000.033 </t>
  </si>
  <si>
    <t> 13.11.1973 12:47 </t>
  </si>
  <si>
    <t> -0.004 </t>
  </si>
  <si>
    <t> H.Sekiya </t>
  </si>
  <si>
    <t>2442000.034 </t>
  </si>
  <si>
    <t> 13.11.1973 12:48 </t>
  </si>
  <si>
    <t> -0.003 </t>
  </si>
  <si>
    <t> H.Morotomi </t>
  </si>
  <si>
    <t>2442014.383 </t>
  </si>
  <si>
    <t> 27.11.1973 21:11 </t>
  </si>
  <si>
    <t> H.Steinbach </t>
  </si>
  <si>
    <t>2442045.918 </t>
  </si>
  <si>
    <t> 29.12.1973 10:01 </t>
  </si>
  <si>
    <t> 0.004 </t>
  </si>
  <si>
    <t> A.Shimodaira </t>
  </si>
  <si>
    <t>2442045.92 </t>
  </si>
  <si>
    <t> 29.12.1973 10:04 </t>
  </si>
  <si>
    <t> 0.01 </t>
  </si>
  <si>
    <t>2442045.922 </t>
  </si>
  <si>
    <t> 29.12.1973 10:07 </t>
  </si>
  <si>
    <t> 0.008 </t>
  </si>
  <si>
    <t> T.Morishita </t>
  </si>
  <si>
    <t>2442065.986 </t>
  </si>
  <si>
    <t> 18.01.1974 11:39 </t>
  </si>
  <si>
    <t> 0.001 </t>
  </si>
  <si>
    <t>2442065.991 </t>
  </si>
  <si>
    <t> 18.01.1974 11:47 </t>
  </si>
  <si>
    <t> 0.006 </t>
  </si>
  <si>
    <t> T.Morita </t>
  </si>
  <si>
    <t>2442269.561 </t>
  </si>
  <si>
    <t> 10.08.1974 01:27 </t>
  </si>
  <si>
    <t>2442335.509 </t>
  </si>
  <si>
    <t> 15.10.1974 00:12 </t>
  </si>
  <si>
    <t>2442389.979 </t>
  </si>
  <si>
    <t> 08.12.1974 11:29 </t>
  </si>
  <si>
    <t> T.Taki </t>
  </si>
  <si>
    <t>2442404.307 </t>
  </si>
  <si>
    <t> 22.12.1974 19:22 </t>
  </si>
  <si>
    <t> -0.020 </t>
  </si>
  <si>
    <t> W.Mhle </t>
  </si>
  <si>
    <t>2442404.314 </t>
  </si>
  <si>
    <t> 22.12.1974 19:32 </t>
  </si>
  <si>
    <t> -0.013 </t>
  </si>
  <si>
    <t> M.Kiehl </t>
  </si>
  <si>
    <t>2442404.319 </t>
  </si>
  <si>
    <t> 22.12.1974 19:39 </t>
  </si>
  <si>
    <t> -0.008 </t>
  </si>
  <si>
    <t> J.Bauer </t>
  </si>
  <si>
    <t> U.Hopp </t>
  </si>
  <si>
    <t>2442404.324 </t>
  </si>
  <si>
    <t> 22.12.1974 19:46 </t>
  </si>
  <si>
    <t>2442404.326 </t>
  </si>
  <si>
    <t> 22.12.1974 19:49 </t>
  </si>
  <si>
    <t> U.Surawski </t>
  </si>
  <si>
    <t>2442421.518 </t>
  </si>
  <si>
    <t> 09.01.1975 00:25 </t>
  </si>
  <si>
    <t>2442427.240 </t>
  </si>
  <si>
    <t> 14.01.1975 17:45 </t>
  </si>
  <si>
    <t> B.Kunzmann </t>
  </si>
  <si>
    <t>2442427.261 </t>
  </si>
  <si>
    <t> 14.01.1975 18:15 </t>
  </si>
  <si>
    <t> R.Lody </t>
  </si>
  <si>
    <t>2442453.045 </t>
  </si>
  <si>
    <t> 09.02.1975 13:04 </t>
  </si>
  <si>
    <t> -0.026 </t>
  </si>
  <si>
    <t>2442453.046 </t>
  </si>
  <si>
    <t> 09.02.1975 13:06 </t>
  </si>
  <si>
    <t>2442455.914 </t>
  </si>
  <si>
    <t> 12.02.1975 09:56 </t>
  </si>
  <si>
    <t>2442467.387 </t>
  </si>
  <si>
    <t> 23.02.1975 21:17 </t>
  </si>
  <si>
    <t> -0.021 </t>
  </si>
  <si>
    <t> A.Fenyvesi </t>
  </si>
  <si>
    <t>2442467.414 </t>
  </si>
  <si>
    <t> 23.02.1975 21:56 </t>
  </si>
  <si>
    <t> A.Kósa-Kiss </t>
  </si>
  <si>
    <t>2442490.350 </t>
  </si>
  <si>
    <t> 18.03.1975 20:24 </t>
  </si>
  <si>
    <t>2442682.445 </t>
  </si>
  <si>
    <t> 26.09.1975 22:40 </t>
  </si>
  <si>
    <t>2442736.956 </t>
  </si>
  <si>
    <t> 20.11.1975 10:56 </t>
  </si>
  <si>
    <t> 0.022 </t>
  </si>
  <si>
    <t> T.Kato </t>
  </si>
  <si>
    <t>2442779.956 </t>
  </si>
  <si>
    <t> 02.01.1976 10:56 </t>
  </si>
  <si>
    <t> 0.012 </t>
  </si>
  <si>
    <t>2442782.807 </t>
  </si>
  <si>
    <t> 05.01.1976 07:22 </t>
  </si>
  <si>
    <t> G.Wedemayer </t>
  </si>
  <si>
    <t>2442793.263 </t>
  </si>
  <si>
    <t> 15.01.1976 18:18 </t>
  </si>
  <si>
    <t> 0.416 </t>
  </si>
  <si>
    <t>2442814.349 </t>
  </si>
  <si>
    <t> 05.02.1976 20:22 </t>
  </si>
  <si>
    <t>2442814.353 </t>
  </si>
  <si>
    <t> 05.02.1976 20:28 </t>
  </si>
  <si>
    <t>2442828.671 </t>
  </si>
  <si>
    <t> 20.02.1976 04:06 </t>
  </si>
  <si>
    <t> -0.017 </t>
  </si>
  <si>
    <t> W.Farrar </t>
  </si>
  <si>
    <t>2442837.291 </t>
  </si>
  <si>
    <t> 28.02.1976 18:59 </t>
  </si>
  <si>
    <t>2442857.362 </t>
  </si>
  <si>
    <t> 19.03.1976 20:41 </t>
  </si>
  <si>
    <t>2443043.728 </t>
  </si>
  <si>
    <t> 22.09.1976 05:28 </t>
  </si>
  <si>
    <t>2443066.671 </t>
  </si>
  <si>
    <t> 15.10.1976 04:06 </t>
  </si>
  <si>
    <t>2443072.396 </t>
  </si>
  <si>
    <t> 20.10.1976 21:30 </t>
  </si>
  <si>
    <t>2443075.261 </t>
  </si>
  <si>
    <t> 23.10.1976 18:15 </t>
  </si>
  <si>
    <t>2443092.460 </t>
  </si>
  <si>
    <t> 09.11.1976 23:02 </t>
  </si>
  <si>
    <t>2443135.467 </t>
  </si>
  <si>
    <t> 22.12.1976 23:12 </t>
  </si>
  <si>
    <t>2443144.081 </t>
  </si>
  <si>
    <t> 31.12.1976 13:56 </t>
  </si>
  <si>
    <t>2443158.413 </t>
  </si>
  <si>
    <t> 14.01.1977 21:54 </t>
  </si>
  <si>
    <t>2443204.297 </t>
  </si>
  <si>
    <t> 01.03.1977 19:07 </t>
  </si>
  <si>
    <t> K.Rätz </t>
  </si>
  <si>
    <t>2443505.368 </t>
  </si>
  <si>
    <t> 27.12.1977 20:49 </t>
  </si>
  <si>
    <t>2443571.319 </t>
  </si>
  <si>
    <t> 03.03.1978 19:39 </t>
  </si>
  <si>
    <t>2443740.449 </t>
  </si>
  <si>
    <t> 19.08.1978 22:46 </t>
  </si>
  <si>
    <t>2443809.291 </t>
  </si>
  <si>
    <t> 27.10.1978 18:59 </t>
  </si>
  <si>
    <t>2443820.781 </t>
  </si>
  <si>
    <t> 08.11.1978 06:44 </t>
  </si>
  <si>
    <t>2443843.686 </t>
  </si>
  <si>
    <t> 01.12.1978 04:27 </t>
  </si>
  <si>
    <t> -0.028 </t>
  </si>
  <si>
    <t> M.Baldwin </t>
  </si>
  <si>
    <t>2443849.444 </t>
  </si>
  <si>
    <t> 06.12.1978 22:39 </t>
  </si>
  <si>
    <t> B.K„mper </t>
  </si>
  <si>
    <t>2444130.444 </t>
  </si>
  <si>
    <t> 13.09.1979 22:39 </t>
  </si>
  <si>
    <t> -0.000 </t>
  </si>
  <si>
    <t> P.Wils </t>
  </si>
  <si>
    <t>2444609.2816 </t>
  </si>
  <si>
    <t> 04.01.1981 18:45 </t>
  </si>
  <si>
    <t> -0.0024 </t>
  </si>
  <si>
    <t>B;V</t>
  </si>
  <si>
    <t>2444623.621 </t>
  </si>
  <si>
    <t> 19.01.1981 02:54 </t>
  </si>
  <si>
    <t> G.Hanson </t>
  </si>
  <si>
    <t>2444623.623 </t>
  </si>
  <si>
    <t> 19.01.1981 02:57 </t>
  </si>
  <si>
    <t> 0.003 </t>
  </si>
  <si>
    <t>2444643.683 </t>
  </si>
  <si>
    <t> 08.02.1981 04:23 </t>
  </si>
  <si>
    <t> L.Cook </t>
  </si>
  <si>
    <t>2444643.688 </t>
  </si>
  <si>
    <t> 08.02.1981 04:30 </t>
  </si>
  <si>
    <t>2444933.271 </t>
  </si>
  <si>
    <t> 24.11.1981 18:30 </t>
  </si>
  <si>
    <t> -0.018 </t>
  </si>
  <si>
    <t> A.Thomas </t>
  </si>
  <si>
    <t>2444939.03 </t>
  </si>
  <si>
    <t> 30.11.1981 12:43 </t>
  </si>
  <si>
    <t>2445211.433 </t>
  </si>
  <si>
    <t> 29.08.1982 22:23 </t>
  </si>
  <si>
    <t> 0.015 </t>
  </si>
  <si>
    <t>2445231.502 </t>
  </si>
  <si>
    <t> 19.09.1982 00:02 </t>
  </si>
  <si>
    <t> 0.013 </t>
  </si>
  <si>
    <t> T.Hulvershorn </t>
  </si>
  <si>
    <t>2445291.707 </t>
  </si>
  <si>
    <t> 18.11.1982 04:58 </t>
  </si>
  <si>
    <t> 0.005 </t>
  </si>
  <si>
    <t> D.Williams </t>
  </si>
  <si>
    <t>2445323.227 </t>
  </si>
  <si>
    <t> 19.12.1982 17:26 </t>
  </si>
  <si>
    <t> -0.016 </t>
  </si>
  <si>
    <t>2445343.332 </t>
  </si>
  <si>
    <t> 08.01.1983 19:58 </t>
  </si>
  <si>
    <t> 0.018 </t>
  </si>
  <si>
    <t>2445366.253 </t>
  </si>
  <si>
    <t> 31.01.1983 18:04 </t>
  </si>
  <si>
    <t> I.Ságodi </t>
  </si>
  <si>
    <t>2445406.408 </t>
  </si>
  <si>
    <t> 12.03.1983 21:47 </t>
  </si>
  <si>
    <t>2445578.439 </t>
  </si>
  <si>
    <t> 31.08.1983 22:32 </t>
  </si>
  <si>
    <t>2445578.456 </t>
  </si>
  <si>
    <t> 31.08.1983 22:56 </t>
  </si>
  <si>
    <t> R.Primke </t>
  </si>
  <si>
    <t>2445610.02 </t>
  </si>
  <si>
    <t> 02.10.1983 12:28 </t>
  </si>
  <si>
    <t> 0.05 </t>
  </si>
  <si>
    <t>2445624.288 </t>
  </si>
  <si>
    <t> 16.10.1983 18:54 </t>
  </si>
  <si>
    <t> -0.022 </t>
  </si>
  <si>
    <t>2445624.294 </t>
  </si>
  <si>
    <t> 16.10.1983 19:03 </t>
  </si>
  <si>
    <t> O.Schramm </t>
  </si>
  <si>
    <t>2445624.312 </t>
  </si>
  <si>
    <t> 16.10.1983 19:29 </t>
  </si>
  <si>
    <t>2445644.387 </t>
  </si>
  <si>
    <t> 05.11.1983 21:17 </t>
  </si>
  <si>
    <t> W.Renz </t>
  </si>
  <si>
    <t>2445647.2538 </t>
  </si>
  <si>
    <t> 08.11.1983 18:05 </t>
  </si>
  <si>
    <t> 0.0057 </t>
  </si>
  <si>
    <t> D.Alteweier </t>
  </si>
  <si>
    <t>2445647.266 </t>
  </si>
  <si>
    <t> 08.11.1983 18:23 </t>
  </si>
  <si>
    <t> P.Ringe </t>
  </si>
  <si>
    <t>2445652.983 </t>
  </si>
  <si>
    <t> 14.11.1983 11:35 </t>
  </si>
  <si>
    <t> 0.000 </t>
  </si>
  <si>
    <t>2445690.276 </t>
  </si>
  <si>
    <t> 21.12.1983 18:37 </t>
  </si>
  <si>
    <t>2445710.306 </t>
  </si>
  <si>
    <t> 10.01.1984 19:20 </t>
  </si>
  <si>
    <t>2445727.534 </t>
  </si>
  <si>
    <t> 28.01.1984 00:48 </t>
  </si>
  <si>
    <t>2445908.17 </t>
  </si>
  <si>
    <t> 26.07.1984 16:04 </t>
  </si>
  <si>
    <t> -0.00 </t>
  </si>
  <si>
    <t>2445945.460 </t>
  </si>
  <si>
    <t> 01.09.1984 23:02 </t>
  </si>
  <si>
    <t>2445960.279 </t>
  </si>
  <si>
    <t> 16.09.1984 18:41 </t>
  </si>
  <si>
    <t> 0.495 </t>
  </si>
  <si>
    <t> O.Schall </t>
  </si>
  <si>
    <t>2445968.401 </t>
  </si>
  <si>
    <t> 24.09.1984 21:37 </t>
  </si>
  <si>
    <t> B.Bago </t>
  </si>
  <si>
    <t>2445988.464 </t>
  </si>
  <si>
    <t> 14.10.1984 23:08 </t>
  </si>
  <si>
    <t> 0.007 </t>
  </si>
  <si>
    <t>2445991.313 </t>
  </si>
  <si>
    <t> 17.10.1984 19:30 </t>
  </si>
  <si>
    <t> -0.012 </t>
  </si>
  <si>
    <t>2445991.331 </t>
  </si>
  <si>
    <t> 17.10.1984 19:56 </t>
  </si>
  <si>
    <t>2445997.063 </t>
  </si>
  <si>
    <t> 23.10.1984 13:30 </t>
  </si>
  <si>
    <t>2446005.656 </t>
  </si>
  <si>
    <t> 01.11.1984 03:44 </t>
  </si>
  <si>
    <t>2446005.666 </t>
  </si>
  <si>
    <t> 01.11.1984 03:59 </t>
  </si>
  <si>
    <t>2446011.415 </t>
  </si>
  <si>
    <t> 06.11.1984 21:57 </t>
  </si>
  <si>
    <t> 0.019 </t>
  </si>
  <si>
    <t>2446014.279 </t>
  </si>
  <si>
    <t> 09.11.1984 18:41 </t>
  </si>
  <si>
    <t> 0.016 </t>
  </si>
  <si>
    <t>2446028.611 </t>
  </si>
  <si>
    <t> 24.11.1984 02:39 </t>
  </si>
  <si>
    <t> 0.011 </t>
  </si>
  <si>
    <t>2446028.623 </t>
  </si>
  <si>
    <t> 24.11.1984 02:57 </t>
  </si>
  <si>
    <t>2446034.348 </t>
  </si>
  <si>
    <t> 29.11.1984 20:21 </t>
  </si>
  <si>
    <t> 0.014 </t>
  </si>
  <si>
    <t>2446048.683 </t>
  </si>
  <si>
    <t> 14.12.1984 04:23 </t>
  </si>
  <si>
    <t> P.Atwood </t>
  </si>
  <si>
    <t>2446048.692 </t>
  </si>
  <si>
    <t> 14.12.1984 04:36 </t>
  </si>
  <si>
    <t> 0.021 </t>
  </si>
  <si>
    <t> S.Cook </t>
  </si>
  <si>
    <t>2446071.620 </t>
  </si>
  <si>
    <t> 06.01.1985 02:52 </t>
  </si>
  <si>
    <t>2446080.208 </t>
  </si>
  <si>
    <t> 14.01.1985 16:59 </t>
  </si>
  <si>
    <t> M.Csukas </t>
  </si>
  <si>
    <t>2446091.686 </t>
  </si>
  <si>
    <t> 26.01.1985 04:27 </t>
  </si>
  <si>
    <t>2446100.297 </t>
  </si>
  <si>
    <t> 03.02.1985 19:07 </t>
  </si>
  <si>
    <t>2446114.622 </t>
  </si>
  <si>
    <t> 18.02.1985 02:55 </t>
  </si>
  <si>
    <t>2446338.270 </t>
  </si>
  <si>
    <t> 29.09.1985 18:28 </t>
  </si>
  <si>
    <t> R.Grosser </t>
  </si>
  <si>
    <t>2446358.326 </t>
  </si>
  <si>
    <t> 19.10.1985 19:49 </t>
  </si>
  <si>
    <t> -0.014 </t>
  </si>
  <si>
    <t>2446358.336 </t>
  </si>
  <si>
    <t> 19.10.1985 20:03 </t>
  </si>
  <si>
    <t>2446358.343 </t>
  </si>
  <si>
    <t> 19.10.1985 20:13 </t>
  </si>
  <si>
    <t> E.Wunder </t>
  </si>
  <si>
    <t>2446372.688 </t>
  </si>
  <si>
    <t> 03.11.1985 04:30 </t>
  </si>
  <si>
    <t>2446381.294 </t>
  </si>
  <si>
    <t> 11.11.1985 19:03 </t>
  </si>
  <si>
    <t> R.Geckeler </t>
  </si>
  <si>
    <t>2446421.430 </t>
  </si>
  <si>
    <t> 21.12.1985 22:19 </t>
  </si>
  <si>
    <t> 0.010 </t>
  </si>
  <si>
    <t> J.Pietz </t>
  </si>
  <si>
    <t>2446510.318 </t>
  </si>
  <si>
    <t> 20.03.1986 19:37 </t>
  </si>
  <si>
    <t>2446636.513 </t>
  </si>
  <si>
    <t> 25.07.1986 00:18 </t>
  </si>
  <si>
    <t> 0.045 </t>
  </si>
  <si>
    <t> M.Martignoni </t>
  </si>
  <si>
    <t>2446656.587 </t>
  </si>
  <si>
    <t> 14.08.1986 02:05 </t>
  </si>
  <si>
    <t> 0.048 </t>
  </si>
  <si>
    <t>2446682.351 </t>
  </si>
  <si>
    <t> 08.09.1986 20:25 </t>
  </si>
  <si>
    <t> J.Lengyil </t>
  </si>
  <si>
    <t>2446682.356 </t>
  </si>
  <si>
    <t> 08.09.1986 20:32 </t>
  </si>
  <si>
    <t>2446719.6308 </t>
  </si>
  <si>
    <t> 16.10.1986 03:08 </t>
  </si>
  <si>
    <t> 0.0109 </t>
  </si>
  <si>
    <t>2446719.631 </t>
  </si>
  <si>
    <t>2446771.252 </t>
  </si>
  <si>
    <t> 06.12.1986 18:02 </t>
  </si>
  <si>
    <t> P.Hoffmann </t>
  </si>
  <si>
    <t>2446774.107 </t>
  </si>
  <si>
    <t> 09.12.1986 14:34 </t>
  </si>
  <si>
    <t>2446808.5200 </t>
  </si>
  <si>
    <t> 13.01.1987 00:28 </t>
  </si>
  <si>
    <t> 0.0136 </t>
  </si>
  <si>
    <t>2446834.327 </t>
  </si>
  <si>
    <t> 07.02.1987 19:50 </t>
  </si>
  <si>
    <t>2446877.349 </t>
  </si>
  <si>
    <t> 22.03.1987 20:22 </t>
  </si>
  <si>
    <t> 0.027 </t>
  </si>
  <si>
    <t>2447046.483 </t>
  </si>
  <si>
    <t> 07.09.1987 23:35 </t>
  </si>
  <si>
    <t> M.Dahm </t>
  </si>
  <si>
    <t>2447069.4431 </t>
  </si>
  <si>
    <t> 30.09.1987 22:38 </t>
  </si>
  <si>
    <t> 0.0121 </t>
  </si>
  <si>
    <t>2447069.448 </t>
  </si>
  <si>
    <t> 30.09.1987 22:45 </t>
  </si>
  <si>
    <t> 0.017 </t>
  </si>
  <si>
    <t>2447072.309 </t>
  </si>
  <si>
    <t> 03.10.1987 19:24 </t>
  </si>
  <si>
    <t> Z.Paragi </t>
  </si>
  <si>
    <t>2447109.582 </t>
  </si>
  <si>
    <t> 10.11.1987 01:58 </t>
  </si>
  <si>
    <t>2447115.334 </t>
  </si>
  <si>
    <t> 15.11.1987 20:00 </t>
  </si>
  <si>
    <t> 0.026 </t>
  </si>
  <si>
    <t> D.Sámann </t>
  </si>
  <si>
    <t>2447126.793 </t>
  </si>
  <si>
    <t> 27.11.1987 07:01 </t>
  </si>
  <si>
    <t>2447138.272 </t>
  </si>
  <si>
    <t> 08.12.1987 18:31 </t>
  </si>
  <si>
    <t>2447152.585 </t>
  </si>
  <si>
    <t> 23.12.1987 02:02 </t>
  </si>
  <si>
    <t>2447525.332 </t>
  </si>
  <si>
    <t> 29.12.1988 19:58 </t>
  </si>
  <si>
    <t>2447539.687 </t>
  </si>
  <si>
    <t> 13.01.1989 04:29 </t>
  </si>
  <si>
    <t>2447542.561 </t>
  </si>
  <si>
    <t> 16.01.1989 01:27 </t>
  </si>
  <si>
    <t>2447806.360 </t>
  </si>
  <si>
    <t> 06.10.1989 20:38 </t>
  </si>
  <si>
    <t> A.Kocsis </t>
  </si>
  <si>
    <t>2447849.342 </t>
  </si>
  <si>
    <t> 18.11.1989 20:12 </t>
  </si>
  <si>
    <t>2447863.680 </t>
  </si>
  <si>
    <t> 03.12.1989 04:19 </t>
  </si>
  <si>
    <t> P.Collins </t>
  </si>
  <si>
    <t>2447952.575 </t>
  </si>
  <si>
    <t> 02.03.1990 01:48 </t>
  </si>
  <si>
    <t>2448282.315 </t>
  </si>
  <si>
    <t> 25.01.1991 19:33 </t>
  </si>
  <si>
    <t>2448620.674 </t>
  </si>
  <si>
    <t> 30.12.1991 04:10 </t>
  </si>
  <si>
    <t> 0.031 </t>
  </si>
  <si>
    <t> C.Stephan </t>
  </si>
  <si>
    <t>2448861.522 </t>
  </si>
  <si>
    <t> 27.08.1992 00:31 </t>
  </si>
  <si>
    <t>2448930.314 </t>
  </si>
  <si>
    <t> 03.11.1992 19:32 </t>
  </si>
  <si>
    <t> G.Maintz </t>
  </si>
  <si>
    <t>2448944.680 </t>
  </si>
  <si>
    <t> 18.11.1992 04:19 </t>
  </si>
  <si>
    <t> R.Hill </t>
  </si>
  <si>
    <t>2449010.613 </t>
  </si>
  <si>
    <t> 23.01.1993 02:42 </t>
  </si>
  <si>
    <t>2449033.567 </t>
  </si>
  <si>
    <t> 15.02.1993 01:36 </t>
  </si>
  <si>
    <t> 0.033 </t>
  </si>
  <si>
    <t> M.Nall </t>
  </si>
  <si>
    <t>2449297.348 </t>
  </si>
  <si>
    <t> 05.11.1993 20:21 </t>
  </si>
  <si>
    <t> E.Anderson </t>
  </si>
  <si>
    <t>2449311.680 </t>
  </si>
  <si>
    <t> 20.11.1993 04:19 </t>
  </si>
  <si>
    <t> M.Suarez </t>
  </si>
  <si>
    <t>2449311.682 </t>
  </si>
  <si>
    <t> 20.11.1993 04:22 </t>
  </si>
  <si>
    <t>2449311.687 </t>
  </si>
  <si>
    <t> 20.11.1993 04:29 </t>
  </si>
  <si>
    <t> 0.024 </t>
  </si>
  <si>
    <t> M.Rodriguez </t>
  </si>
  <si>
    <t>2449397.694 </t>
  </si>
  <si>
    <t> 14.02.1994 04:39 </t>
  </si>
  <si>
    <t>2449503.806 </t>
  </si>
  <si>
    <t> 31.05.1994 07:20 </t>
  </si>
  <si>
    <t> 0.034 </t>
  </si>
  <si>
    <t>2449635.693 </t>
  </si>
  <si>
    <t> 10.10.1994 04:37 </t>
  </si>
  <si>
    <t>2449641.436 </t>
  </si>
  <si>
    <t> 15.10.1994 22:27 </t>
  </si>
  <si>
    <t> F.Puskás </t>
  </si>
  <si>
    <t>2449693.052 </t>
  </si>
  <si>
    <t> 06.12.1994 13:14 </t>
  </si>
  <si>
    <t> 0.038 </t>
  </si>
  <si>
    <t> Y.Sekino </t>
  </si>
  <si>
    <t>2450011.320 </t>
  </si>
  <si>
    <t> 20.10.1995 19:40 </t>
  </si>
  <si>
    <t> 0.035 </t>
  </si>
  <si>
    <t>2450025.648 </t>
  </si>
  <si>
    <t> 04.11.1995 03:33 </t>
  </si>
  <si>
    <t> R.Schmude </t>
  </si>
  <si>
    <t>2450037.124 </t>
  </si>
  <si>
    <t> 15.11.1995 14:58 </t>
  </si>
  <si>
    <t>2450037.128 </t>
  </si>
  <si>
    <t> 15.11.1995 15:04 </t>
  </si>
  <si>
    <t> N.Makiguchi </t>
  </si>
  <si>
    <t>2450039.98 </t>
  </si>
  <si>
    <t> 18.11.1995 11:31 </t>
  </si>
  <si>
    <t> 0.02 </t>
  </si>
  <si>
    <t> K.Nagai </t>
  </si>
  <si>
    <t>2450039.982 </t>
  </si>
  <si>
    <t> 18.11.1995 11:34 </t>
  </si>
  <si>
    <t> S.Takahashi </t>
  </si>
  <si>
    <t>2450039.987 </t>
  </si>
  <si>
    <t> 18.11.1995 11:41 </t>
  </si>
  <si>
    <t> 0.029 </t>
  </si>
  <si>
    <t>2450048.595 </t>
  </si>
  <si>
    <t> 27.11.1995 02:16 </t>
  </si>
  <si>
    <t>2450082.995 </t>
  </si>
  <si>
    <t> 31.12.1995 11:52 </t>
  </si>
  <si>
    <t>2450126.032 </t>
  </si>
  <si>
    <t> 12.02.1996 12:46 </t>
  </si>
  <si>
    <t> 0.055 </t>
  </si>
  <si>
    <t>2450157.521 </t>
  </si>
  <si>
    <t> 15.03.1996 00:30 </t>
  </si>
  <si>
    <t> J.Gensler </t>
  </si>
  <si>
    <t>2450160.424 </t>
  </si>
  <si>
    <t> 17.03.1996 22:10 </t>
  </si>
  <si>
    <t> 0.039 </t>
  </si>
  <si>
    <t> M.Marco </t>
  </si>
  <si>
    <t>2450312.383 </t>
  </si>
  <si>
    <t> 16.08.1996 21:11 </t>
  </si>
  <si>
    <t>2450369.724 </t>
  </si>
  <si>
    <t> 13.10.1996 05:22 </t>
  </si>
  <si>
    <t>2450372.593 </t>
  </si>
  <si>
    <t> 16.10.1996 02:13 </t>
  </si>
  <si>
    <t> J.McKenna </t>
  </si>
  <si>
    <t>2450395.549 </t>
  </si>
  <si>
    <t> 08.11.1996 01:10 </t>
  </si>
  <si>
    <t>2450415.597 </t>
  </si>
  <si>
    <t> 28.11.1996 02:19 </t>
  </si>
  <si>
    <t>2450444.273 </t>
  </si>
  <si>
    <t> 26.12.1996 18:33 </t>
  </si>
  <si>
    <t>2450481.551 </t>
  </si>
  <si>
    <t> 02.02.1997 01:13 </t>
  </si>
  <si>
    <t> 0.028 </t>
  </si>
  <si>
    <t>2450481.553 </t>
  </si>
  <si>
    <t> 02.02.1997 01:16 </t>
  </si>
  <si>
    <t>2450507.346 </t>
  </si>
  <si>
    <t> 27.02.1997 20:18 </t>
  </si>
  <si>
    <t> S.Foglia </t>
  </si>
  <si>
    <t>2450685.118 </t>
  </si>
  <si>
    <t> 24.08.1997 14:49 </t>
  </si>
  <si>
    <t> M.Sato </t>
  </si>
  <si>
    <t>2450728.131 </t>
  </si>
  <si>
    <t> 06.10.1997 15:08 </t>
  </si>
  <si>
    <t> 0.020 </t>
  </si>
  <si>
    <t>2450831.3360 </t>
  </si>
  <si>
    <t> 17.01.1998 20:03 </t>
  </si>
  <si>
    <t> 0.0017 </t>
  </si>
  <si>
    <t> M.Rottenborn </t>
  </si>
  <si>
    <t>2450831.3395 </t>
  </si>
  <si>
    <t> 17.01.1998 20:08 </t>
  </si>
  <si>
    <t> 0.0052 </t>
  </si>
  <si>
    <t> M.Vetrovcova </t>
  </si>
  <si>
    <t>2450854.298 </t>
  </si>
  <si>
    <t> 09.02.1998 19:09 </t>
  </si>
  <si>
    <t>2450854.326 </t>
  </si>
  <si>
    <t> 09.02.1998 19:49 </t>
  </si>
  <si>
    <t> M.Kohl </t>
  </si>
  <si>
    <t>2450868.647 </t>
  </si>
  <si>
    <t> 24.02.1998 03:31 </t>
  </si>
  <si>
    <t>2450874.3653 </t>
  </si>
  <si>
    <t> 01.03.1998 20:46 </t>
  </si>
  <si>
    <t> 0.0215 </t>
  </si>
  <si>
    <t> R.Manak </t>
  </si>
  <si>
    <t>2450874.371 </t>
  </si>
  <si>
    <t> 01.03.1998 20:54 </t>
  </si>
  <si>
    <t>2450974.739 </t>
  </si>
  <si>
    <t> 10.06.1998 05:44 </t>
  </si>
  <si>
    <t>2451092.285 </t>
  </si>
  <si>
    <t> 05.10.1998 18:50 </t>
  </si>
  <si>
    <t>2451112.360 </t>
  </si>
  <si>
    <t> 25.10.1998 20:38 </t>
  </si>
  <si>
    <t>2451138.169 </t>
  </si>
  <si>
    <t> 20.11.1998 16:03 </t>
  </si>
  <si>
    <t> K.Kanai </t>
  </si>
  <si>
    <t>2451141.03 </t>
  </si>
  <si>
    <t> 23.11.1998 12:43 </t>
  </si>
  <si>
    <t> 0.03 </t>
  </si>
  <si>
    <t>2451155.366 </t>
  </si>
  <si>
    <t> 07.12.1998 20:47 </t>
  </si>
  <si>
    <t>2451195.519 </t>
  </si>
  <si>
    <t> 17.01.1999 00:27 </t>
  </si>
  <si>
    <t>2451198.343 </t>
  </si>
  <si>
    <t> 19.01.1999 20:13 </t>
  </si>
  <si>
    <t>2451198.370 </t>
  </si>
  <si>
    <t> 19.01.1999 20:52 </t>
  </si>
  <si>
    <t>2451198.386 </t>
  </si>
  <si>
    <t> 19.01.1999 21:15 </t>
  </si>
  <si>
    <t>2451206.984 </t>
  </si>
  <si>
    <t> 28.01.1999 11:36 </t>
  </si>
  <si>
    <t> M.Iwamoto </t>
  </si>
  <si>
    <t>2451215.579 </t>
  </si>
  <si>
    <t> 06.02.1999 01:53 </t>
  </si>
  <si>
    <t>2451215.582 </t>
  </si>
  <si>
    <t> 06.02.1999 01:58 </t>
  </si>
  <si>
    <t>2451221.307 </t>
  </si>
  <si>
    <t> 11.02.1999 19:22 </t>
  </si>
  <si>
    <t>2451241.383 </t>
  </si>
  <si>
    <t> 03.03.1999 21:11 </t>
  </si>
  <si>
    <t>2451433.4960 </t>
  </si>
  <si>
    <t> 11.09.1999 23:54 </t>
  </si>
  <si>
    <t> 0.0278 </t>
  </si>
  <si>
    <t> M.Haltuf </t>
  </si>
  <si>
    <t>2451436.354 </t>
  </si>
  <si>
    <t> 14.09.1999 20:29 </t>
  </si>
  <si>
    <t>2451479.368 </t>
  </si>
  <si>
    <t> 27.10.1999 20:49 </t>
  </si>
  <si>
    <t>2451496.595 </t>
  </si>
  <si>
    <t> 14.11.1999 02:16 </t>
  </si>
  <si>
    <t>2451496.601 </t>
  </si>
  <si>
    <t> 14.11.1999 02:25 </t>
  </si>
  <si>
    <t> 0.052 </t>
  </si>
  <si>
    <t>2451516.670 </t>
  </si>
  <si>
    <t> 04.12.1999 04:04 </t>
  </si>
  <si>
    <t> 0.050 </t>
  </si>
  <si>
    <t>2451539.602 </t>
  </si>
  <si>
    <t> 27.12.1999 02:26 </t>
  </si>
  <si>
    <t>2451565.390 </t>
  </si>
  <si>
    <t> 21.01.2000 21:21 </t>
  </si>
  <si>
    <t>2451565.403 </t>
  </si>
  <si>
    <t> 21.01.2000 21:40 </t>
  </si>
  <si>
    <t>2451568.268 </t>
  </si>
  <si>
    <t> 24.01.2000 18:25 </t>
  </si>
  <si>
    <t>2451582.599 </t>
  </si>
  <si>
    <t> 08.02.2000 02:22 </t>
  </si>
  <si>
    <t>2451608.396 </t>
  </si>
  <si>
    <t> 04.03.2000 21:30 </t>
  </si>
  <si>
    <t>2451757.499 </t>
  </si>
  <si>
    <t> 31.07.2000 23:58 </t>
  </si>
  <si>
    <t> O.Bracek </t>
  </si>
  <si>
    <t>2451757.518 </t>
  </si>
  <si>
    <t> 01.08.2000 00:25 </t>
  </si>
  <si>
    <t> R.Manák </t>
  </si>
  <si>
    <t>2451906.625 </t>
  </si>
  <si>
    <t> 28.12.2000 03:00 </t>
  </si>
  <si>
    <t>2451929.545 </t>
  </si>
  <si>
    <t> 20.01.2001 01:04 </t>
  </si>
  <si>
    <t>2452176.153 </t>
  </si>
  <si>
    <t> 23.09.2001 15:40 </t>
  </si>
  <si>
    <t> Iwamoto </t>
  </si>
  <si>
    <t>2452196.220 </t>
  </si>
  <si>
    <t> 13.10.2001 17:16 </t>
  </si>
  <si>
    <t> 0.049 </t>
  </si>
  <si>
    <t> Kanai </t>
  </si>
  <si>
    <t>2452207.683 </t>
  </si>
  <si>
    <t> 25.10.2001 04:23 </t>
  </si>
  <si>
    <t> 0.043 </t>
  </si>
  <si>
    <t>2452213.431 </t>
  </si>
  <si>
    <t> 30.10.2001 22:20 </t>
  </si>
  <si>
    <t> 0.056 </t>
  </si>
  <si>
    <t>2452230.633 </t>
  </si>
  <si>
    <t> 17.11.2001 03:11 </t>
  </si>
  <si>
    <t> 0.054 </t>
  </si>
  <si>
    <t>2452230.643 </t>
  </si>
  <si>
    <t> 17.11.2001 03:25 </t>
  </si>
  <si>
    <t>2452239.236 </t>
  </si>
  <si>
    <t> 25.11.2001 17:39 </t>
  </si>
  <si>
    <t>2452242.0753 </t>
  </si>
  <si>
    <t> 28.11.2001 13:48 </t>
  </si>
  <si>
    <t> 0.0273 </t>
  </si>
  <si>
    <t>2452242.086 </t>
  </si>
  <si>
    <t> 28.11.2001 14:03 </t>
  </si>
  <si>
    <t> Sakuma </t>
  </si>
  <si>
    <t>2452253.566 </t>
  </si>
  <si>
    <t> 10.12.2001 01:35 </t>
  </si>
  <si>
    <t>2452279.351 </t>
  </si>
  <si>
    <t> 04.01.2002 20:25 </t>
  </si>
  <si>
    <t>2452296.579 </t>
  </si>
  <si>
    <t> 22.01.2002 01:53 </t>
  </si>
  <si>
    <t>2452316.649 </t>
  </si>
  <si>
    <t> 11.02.2002 03:34 </t>
  </si>
  <si>
    <t>2452322.388 </t>
  </si>
  <si>
    <t> 16.02.2002 21:18 </t>
  </si>
  <si>
    <t>2452345.336 </t>
  </si>
  <si>
    <t> 11.03.2002 20:03 </t>
  </si>
  <si>
    <t> 0.065 </t>
  </si>
  <si>
    <t>2452531.700 </t>
  </si>
  <si>
    <t> 14.09.2002 04:48 </t>
  </si>
  <si>
    <t> G.Sarty </t>
  </si>
  <si>
    <t>2452568.967 </t>
  </si>
  <si>
    <t> 21.10.2002 11:12 </t>
  </si>
  <si>
    <t> Tsuchiyama </t>
  </si>
  <si>
    <t>2452568.975 </t>
  </si>
  <si>
    <t> 21.10.2002 11:24 </t>
  </si>
  <si>
    <t> Naito </t>
  </si>
  <si>
    <t>2452574.716 </t>
  </si>
  <si>
    <t> 27.10.2002 05:11 </t>
  </si>
  <si>
    <t> 0.061 </t>
  </si>
  <si>
    <t> G.Chaple </t>
  </si>
  <si>
    <t>2452586.163 </t>
  </si>
  <si>
    <t> 07.11.2002 15:54 </t>
  </si>
  <si>
    <t> Iwamotu </t>
  </si>
  <si>
    <t>2452589.023 </t>
  </si>
  <si>
    <t> 10.11.2002 12:33 </t>
  </si>
  <si>
    <t> Momose </t>
  </si>
  <si>
    <t>2452589.041 </t>
  </si>
  <si>
    <t> 10.11.2002 12:59 </t>
  </si>
  <si>
    <t> Hirosawa </t>
  </si>
  <si>
    <t>2452589.043 </t>
  </si>
  <si>
    <t> 10.11.2002 13:01 </t>
  </si>
  <si>
    <t>2452617.715 </t>
  </si>
  <si>
    <t> 09.12.2002 05:09 </t>
  </si>
  <si>
    <t>2452634.921 </t>
  </si>
  <si>
    <t> 26.12.2002 10:06 </t>
  </si>
  <si>
    <t> Yamaguchi </t>
  </si>
  <si>
    <t>2452640.658 </t>
  </si>
  <si>
    <t> 01.01.2003 03:47 </t>
  </si>
  <si>
    <t>2452654.9909 </t>
  </si>
  <si>
    <t> 15.01.2003 11:46 </t>
  </si>
  <si>
    <t> 0.0511 </t>
  </si>
  <si>
    <t>?</t>
  </si>
  <si>
    <t> Kiyota </t>
  </si>
  <si>
    <t>2452663.584 </t>
  </si>
  <si>
    <t> 24.01.2003 02:00 </t>
  </si>
  <si>
    <t> 0.042 </t>
  </si>
  <si>
    <t>2452669.325 </t>
  </si>
  <si>
    <t> 29.01.2003 19:48 </t>
  </si>
  <si>
    <t> J.Virtanen </t>
  </si>
  <si>
    <t>2452689.375 </t>
  </si>
  <si>
    <t> 18.02.2003 21:00 </t>
  </si>
  <si>
    <t>2452927.398 </t>
  </si>
  <si>
    <t> 14.10.2003 21:33 </t>
  </si>
  <si>
    <t>2452935.997 </t>
  </si>
  <si>
    <t> 23.10.2003 11:55 </t>
  </si>
  <si>
    <t>2452935.999 </t>
  </si>
  <si>
    <t> 23.10.2003 11:58 </t>
  </si>
  <si>
    <t> 0.063 </t>
  </si>
  <si>
    <t>2452976.113 </t>
  </si>
  <si>
    <t> 02.12.2003 14:42 </t>
  </si>
  <si>
    <t>2452976.138 </t>
  </si>
  <si>
    <t> 02.12.2003 15:18 </t>
  </si>
  <si>
    <t> 0.060 </t>
  </si>
  <si>
    <t>2452996.206 </t>
  </si>
  <si>
    <t> 22.12.2003 16:56 </t>
  </si>
  <si>
    <t> 0.057 </t>
  </si>
  <si>
    <t>2452999.082 </t>
  </si>
  <si>
    <t> 25.12.2003 13:58 </t>
  </si>
  <si>
    <t> 0.066 </t>
  </si>
  <si>
    <t>2453001.940 </t>
  </si>
  <si>
    <t> 28.12.2003 10:33 </t>
  </si>
  <si>
    <t> Itoh </t>
  </si>
  <si>
    <t>2453022.014 </t>
  </si>
  <si>
    <t> 17.01.2004 12:20 </t>
  </si>
  <si>
    <t> 0.059 </t>
  </si>
  <si>
    <t>2453022.026 </t>
  </si>
  <si>
    <t> 17.01.2004 12:37 </t>
  </si>
  <si>
    <t>2453050.676 </t>
  </si>
  <si>
    <t> 15.02.2004 04:13 </t>
  </si>
  <si>
    <t>2453056.400 </t>
  </si>
  <si>
    <t> 20.02.2004 21:36 </t>
  </si>
  <si>
    <t> M.Machon </t>
  </si>
  <si>
    <t>2453056.439 </t>
  </si>
  <si>
    <t> 20.02.2004 22:32 </t>
  </si>
  <si>
    <t> 0.077 </t>
  </si>
  <si>
    <t>2453265.736 </t>
  </si>
  <si>
    <t> 17.09.2004 05:39 </t>
  </si>
  <si>
    <t>2453288.674 </t>
  </si>
  <si>
    <t> 10.10.2004 04:10 </t>
  </si>
  <si>
    <t>2453300.146 </t>
  </si>
  <si>
    <t> 21.10.2004 15:30 </t>
  </si>
  <si>
    <t>2453325.962 </t>
  </si>
  <si>
    <t> 16.11.2004 11:05 </t>
  </si>
  <si>
    <t> 0.073 </t>
  </si>
  <si>
    <t>2453340.278 </t>
  </si>
  <si>
    <t> 30.11.2004 18:40 </t>
  </si>
  <si>
    <t>2453346.007 </t>
  </si>
  <si>
    <t> 06.12.2004 12:10 </t>
  </si>
  <si>
    <t> 0.047 </t>
  </si>
  <si>
    <t>2453354.609 </t>
  </si>
  <si>
    <t> 15.12.2004 02:36 </t>
  </si>
  <si>
    <t>2453354.630 </t>
  </si>
  <si>
    <t> 15.12.2004 03:07 </t>
  </si>
  <si>
    <t> 0.068 </t>
  </si>
  <si>
    <t>2453366.081 </t>
  </si>
  <si>
    <t> 26.12.2004 13:56 </t>
  </si>
  <si>
    <t>2453374.701 </t>
  </si>
  <si>
    <t> 04.01.2005 04:49 </t>
  </si>
  <si>
    <t>2453621.298 </t>
  </si>
  <si>
    <t> 07.09.2005 19:09 </t>
  </si>
  <si>
    <t>2453667.158 </t>
  </si>
  <si>
    <t> 23.10.2005 15:47 </t>
  </si>
  <si>
    <t>2453670.023 </t>
  </si>
  <si>
    <t> 26.10.2005 12:33 </t>
  </si>
  <si>
    <t> Takahashi </t>
  </si>
  <si>
    <t>2453672.900 </t>
  </si>
  <si>
    <t> 29.10.2005 09:36 </t>
  </si>
  <si>
    <t> 0.067 </t>
  </si>
  <si>
    <t>2453687.243 </t>
  </si>
  <si>
    <t> 12.11.2005 17:49 </t>
  </si>
  <si>
    <t>2453692.972 </t>
  </si>
  <si>
    <t> 18.11.2005 11:19 </t>
  </si>
  <si>
    <t>2453715.913 </t>
  </si>
  <si>
    <t> 11.12.2005 09:54 </t>
  </si>
  <si>
    <t>2453736.003 </t>
  </si>
  <si>
    <t> 31.12.2005 12:04 </t>
  </si>
  <si>
    <t> 0.089 </t>
  </si>
  <si>
    <t>2453750.324 </t>
  </si>
  <si>
    <t> 14.01.2006 19:46 </t>
  </si>
  <si>
    <t> F.Gobet </t>
  </si>
  <si>
    <t>2453750.325 </t>
  </si>
  <si>
    <t> 14.01.2006 19:48 </t>
  </si>
  <si>
    <t> 0.075 </t>
  </si>
  <si>
    <t>2453793.334 </t>
  </si>
  <si>
    <t> 26.02.2006 20:00 </t>
  </si>
  <si>
    <t>2843</t>
  </si>
  <si>
    <t>2453948.152 </t>
  </si>
  <si>
    <t> 31.07.2006 15:38 </t>
  </si>
  <si>
    <t>2897</t>
  </si>
  <si>
    <t> 0.058 </t>
  </si>
  <si>
    <t> K.Nagai et al. </t>
  </si>
  <si>
    <t>2454016.985 </t>
  </si>
  <si>
    <t> 08.10.2006 11:38 </t>
  </si>
  <si>
    <t>2921</t>
  </si>
  <si>
    <t> 0.076 </t>
  </si>
  <si>
    <t>2454057.127 </t>
  </si>
  <si>
    <t> 17.11.2006 15:02 </t>
  </si>
  <si>
    <t>2935</t>
  </si>
  <si>
    <t>2454080.067 </t>
  </si>
  <si>
    <t> 10.12.2006 13:36 </t>
  </si>
  <si>
    <t>2943</t>
  </si>
  <si>
    <t>2454085.788 </t>
  </si>
  <si>
    <t> 16.12.2006 06:54 </t>
  </si>
  <si>
    <t>2945</t>
  </si>
  <si>
    <t>2454111.594 </t>
  </si>
  <si>
    <t> 11.01.2007 02:15 </t>
  </si>
  <si>
    <t>2954</t>
  </si>
  <si>
    <t>2454168.949 </t>
  </si>
  <si>
    <t> 09.03.2007 10:46 </t>
  </si>
  <si>
    <t>2974</t>
  </si>
  <si>
    <t> K.Hirosawa </t>
  </si>
  <si>
    <t>2454427.014 </t>
  </si>
  <si>
    <t> 22.11.2007 12:20 </t>
  </si>
  <si>
    <t>3064</t>
  </si>
  <si>
    <t> 0.080 </t>
  </si>
  <si>
    <t>2454427.019 </t>
  </si>
  <si>
    <t> 22.11.2007 12:27 </t>
  </si>
  <si>
    <t> 0.085 </t>
  </si>
  <si>
    <t> Y.Tsuchiyama </t>
  </si>
  <si>
    <t>2454427.032 </t>
  </si>
  <si>
    <t> 22.11.2007 12:46 </t>
  </si>
  <si>
    <t> 0.098 </t>
  </si>
  <si>
    <t>2454444.219 </t>
  </si>
  <si>
    <t> 09.12.2007 17:15 </t>
  </si>
  <si>
    <t>3070</t>
  </si>
  <si>
    <t> 0.081 </t>
  </si>
  <si>
    <t>2454449.959 </t>
  </si>
  <si>
    <t> 15.12.2007 11:00 </t>
  </si>
  <si>
    <t>3072</t>
  </si>
  <si>
    <t> 0.087 </t>
  </si>
  <si>
    <t>2454470.034 </t>
  </si>
  <si>
    <t> 04.01.2008 12:48 </t>
  </si>
  <si>
    <t>3079</t>
  </si>
  <si>
    <t> 0.091 </t>
  </si>
  <si>
    <t>2454492.969 </t>
  </si>
  <si>
    <t> 27.01.2008 11:15 </t>
  </si>
  <si>
    <t>3087</t>
  </si>
  <si>
    <t>2454751.025 </t>
  </si>
  <si>
    <t> 11.10.2008 12:36 </t>
  </si>
  <si>
    <t>3177</t>
  </si>
  <si>
    <t> 0.086 </t>
  </si>
  <si>
    <t>2454771.105 </t>
  </si>
  <si>
    <t> 31.10.2008 14:31 </t>
  </si>
  <si>
    <t>3184</t>
  </si>
  <si>
    <t> 0.095 </t>
  </si>
  <si>
    <t>2454791.1706 </t>
  </si>
  <si>
    <t> 20.11.2008 16:05 </t>
  </si>
  <si>
    <t>3191</t>
  </si>
  <si>
    <t> 0.0891 </t>
  </si>
  <si>
    <t> S.Suzuki </t>
  </si>
  <si>
    <t>2454791.184 </t>
  </si>
  <si>
    <t> 20.11.2008 16:24 </t>
  </si>
  <si>
    <t> 0.102 </t>
  </si>
  <si>
    <t>2454794.048 </t>
  </si>
  <si>
    <t> 23.11.2008 13:09 </t>
  </si>
  <si>
    <t>3192</t>
  </si>
  <si>
    <t> 0.099 </t>
  </si>
  <si>
    <t>2454816.993 </t>
  </si>
  <si>
    <t> 16.12.2008 11:49 </t>
  </si>
  <si>
    <t>3200</t>
  </si>
  <si>
    <t> Y.Tuchiyama </t>
  </si>
  <si>
    <t>2454837.032 </t>
  </si>
  <si>
    <t> 05.01.2009 12:46 </t>
  </si>
  <si>
    <t>3207</t>
  </si>
  <si>
    <t>2454837.041 </t>
  </si>
  <si>
    <t> 05.01.2009 12:59 </t>
  </si>
  <si>
    <t> 0.083 </t>
  </si>
  <si>
    <t> R.Naito </t>
  </si>
  <si>
    <t>2454839.9189 </t>
  </si>
  <si>
    <t> 08.01.2009 10:03 </t>
  </si>
  <si>
    <t>3208</t>
  </si>
  <si>
    <t> 0.0932 </t>
  </si>
  <si>
    <t> S.Kiyota </t>
  </si>
  <si>
    <t>2455063.566 </t>
  </si>
  <si>
    <t> 20.08.2009 01:35 </t>
  </si>
  <si>
    <t> P.Sobotka </t>
  </si>
  <si>
    <t>OEJV 0137 </t>
  </si>
  <si>
    <t>2455063.5747 </t>
  </si>
  <si>
    <t> 20.08.2009 01:47 </t>
  </si>
  <si>
    <t> 0.0993 </t>
  </si>
  <si>
    <t> J.Klimentová </t>
  </si>
  <si>
    <t>2455095.121 </t>
  </si>
  <si>
    <t> 20.09.2009 14:54 </t>
  </si>
  <si>
    <t>3297</t>
  </si>
  <si>
    <t> 0.105 </t>
  </si>
  <si>
    <t> Y.Maeda </t>
  </si>
  <si>
    <t>2455115.199 </t>
  </si>
  <si>
    <t> 10.10.2009 16:46 </t>
  </si>
  <si>
    <t>3304</t>
  </si>
  <si>
    <t> 0.112 </t>
  </si>
  <si>
    <t>2455183.998 </t>
  </si>
  <si>
    <t> 18.12.2009 11:57 </t>
  </si>
  <si>
    <t>3328</t>
  </si>
  <si>
    <t> 0.096 </t>
  </si>
  <si>
    <t> I.Kazuyoshi </t>
  </si>
  <si>
    <t>2455184.003 </t>
  </si>
  <si>
    <t> 18.12.2009 12:04 </t>
  </si>
  <si>
    <t> 0.101 </t>
  </si>
  <si>
    <t>2455198.3448 </t>
  </si>
  <si>
    <t> 01.01.2010 20:16 </t>
  </si>
  <si>
    <t>3333</t>
  </si>
  <si>
    <t> 0.1061 </t>
  </si>
  <si>
    <t> J.Suchan </t>
  </si>
  <si>
    <t>2455439.1956 </t>
  </si>
  <si>
    <t> 30.08.2010 16:41 </t>
  </si>
  <si>
    <t>3417</t>
  </si>
  <si>
    <t> 0.1033 </t>
  </si>
  <si>
    <t> H.Gan </t>
  </si>
  <si>
    <t>2455439.206 </t>
  </si>
  <si>
    <t> 30.08.2010 16:56 </t>
  </si>
  <si>
    <t> 0.114 </t>
  </si>
  <si>
    <t> Kogakuin University </t>
  </si>
  <si>
    <t>2455502.279 </t>
  </si>
  <si>
    <t> 01.11.2010 18:41 </t>
  </si>
  <si>
    <t>3439</t>
  </si>
  <si>
    <t>2455505.1434 </t>
  </si>
  <si>
    <t> 04.11.2010 15:26 </t>
  </si>
  <si>
    <t>3440</t>
  </si>
  <si>
    <t> 0.1031 </t>
  </si>
  <si>
    <t> M.Ishizu </t>
  </si>
  <si>
    <t>2455505.159 </t>
  </si>
  <si>
    <t> 04.11.2010 15:48 </t>
  </si>
  <si>
    <t> 0.119 </t>
  </si>
  <si>
    <t>2455528.087 </t>
  </si>
  <si>
    <t> 27.11.2010 14:05 </t>
  </si>
  <si>
    <t>3448</t>
  </si>
  <si>
    <t> 0.108 </t>
  </si>
  <si>
    <t> K.Takagi </t>
  </si>
  <si>
    <t>2455528.088 </t>
  </si>
  <si>
    <t> 27.11.2010 14:06 </t>
  </si>
  <si>
    <t> 0.109 </t>
  </si>
  <si>
    <t> R.Arai </t>
  </si>
  <si>
    <t>2455528.090 </t>
  </si>
  <si>
    <t> 27.11.2010 14:09 </t>
  </si>
  <si>
    <t> 0.111 </t>
  </si>
  <si>
    <t> K.Sayama </t>
  </si>
  <si>
    <t>2455528.092 </t>
  </si>
  <si>
    <t> 27.11.2010 14:12 </t>
  </si>
  <si>
    <t> 0.113 </t>
  </si>
  <si>
    <t> T.Koshikawa </t>
  </si>
  <si>
    <t>2455528.094 </t>
  </si>
  <si>
    <t> 27.11.2010 14:15 </t>
  </si>
  <si>
    <t> 0.115 </t>
  </si>
  <si>
    <t> T.Kitsunezuka </t>
  </si>
  <si>
    <t> A.Suzuki </t>
  </si>
  <si>
    <t>2455528.096 </t>
  </si>
  <si>
    <t> 27.11.2010 14:18 </t>
  </si>
  <si>
    <t> 0.117 </t>
  </si>
  <si>
    <t> R.Ushio </t>
  </si>
  <si>
    <t>2455528.105 </t>
  </si>
  <si>
    <t> 27.11.2010 14:31 </t>
  </si>
  <si>
    <t> 0.126 </t>
  </si>
  <si>
    <t> Y.Sakata </t>
  </si>
  <si>
    <t>2455625.577 </t>
  </si>
  <si>
    <t> 05.03.2011 01:50 </t>
  </si>
  <si>
    <t>3482</t>
  </si>
  <si>
    <t> 0.110 </t>
  </si>
  <si>
    <t>2456629.1338 </t>
  </si>
  <si>
    <t> 02.12.2013 15:12 </t>
  </si>
  <si>
    <t>3832</t>
  </si>
  <si>
    <t> 0.1102 </t>
  </si>
  <si>
    <t>y</t>
  </si>
  <si>
    <t>2456956.0159 </t>
  </si>
  <si>
    <t> 25.10.2014 12:22 </t>
  </si>
  <si>
    <t>3946</t>
  </si>
  <si>
    <t> M.Ida </t>
  </si>
  <si>
    <t>2456956.034 </t>
  </si>
  <si>
    <t> 25.10.2014 12:48 </t>
  </si>
  <si>
    <t> 0.138 </t>
  </si>
  <si>
    <t> K.Imamura </t>
  </si>
  <si>
    <t>2456956.048 </t>
  </si>
  <si>
    <t> 25.10.2014 13:09 </t>
  </si>
  <si>
    <t> 0.152 </t>
  </si>
  <si>
    <t> A.Takahashi </t>
  </si>
  <si>
    <t>2456976.0902 </t>
  </si>
  <si>
    <t> 14.11.2014 14:09 </t>
  </si>
  <si>
    <t>3953</t>
  </si>
  <si>
    <t> 0.1228 </t>
  </si>
  <si>
    <t>2456976.0904 </t>
  </si>
  <si>
    <t> 14.11.2014 14:10 </t>
  </si>
  <si>
    <t> 0.1230 </t>
  </si>
  <si>
    <t>Rc</t>
  </si>
  <si>
    <t>2456976.0905 </t>
  </si>
  <si>
    <t> 0.1231 </t>
  </si>
  <si>
    <t>2457019.0970 </t>
  </si>
  <si>
    <t> 27.12.2014 14:19 </t>
  </si>
  <si>
    <t>3968</t>
  </si>
  <si>
    <t> 0.1200 </t>
  </si>
  <si>
    <t>2457019.1033 </t>
  </si>
  <si>
    <t> 27.12.2014 14:28 </t>
  </si>
  <si>
    <t> 0.1263 </t>
  </si>
  <si>
    <t>2457021.9674 </t>
  </si>
  <si>
    <t> 30.12.2014 11:13 </t>
  </si>
  <si>
    <t>3969</t>
  </si>
  <si>
    <t>2457021.968 </t>
  </si>
  <si>
    <t> 0.124 </t>
  </si>
  <si>
    <t> H.Suzuki </t>
  </si>
  <si>
    <t>2457021.9695 </t>
  </si>
  <si>
    <t> 30.12.2014 11:16 </t>
  </si>
  <si>
    <t> 0.1252 </t>
  </si>
  <si>
    <t>JAVSO 49, 108</t>
  </si>
  <si>
    <t>VSB, 91</t>
  </si>
  <si>
    <t>Vis</t>
  </si>
  <si>
    <t xml:space="preserve">V 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</si>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</sst>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33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82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>
      <alignment horizontal="center"/>
    </xf>
    <xf numFmtId="0" fontId="1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Border="1" applyAlignment="1">
      <alignment horizontal="center"/>
    </xf>
    <xf numFmtId="0" fontId="22" fillId="0" borderId="0" xfId="0" applyFont="1">
      <alignment vertical="top"/>
    </xf>
    <xf numFmtId="0" fontId="18" fillId="0" borderId="0" xfId="0" applyFont="1">
      <alignment vertical="top"/>
    </xf>
    <xf numFmtId="0" fontId="22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2" fillId="0" borderId="0" xfId="0" applyNumberFormat="1" applyFont="1">
      <alignment vertical="top"/>
    </xf>
    <xf numFmtId="0" fontId="18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6" fillId="0" borderId="0" xfId="0" applyFont="1">
      <alignment vertical="top"/>
    </xf>
    <xf numFmtId="0" fontId="26" fillId="0" borderId="0" xfId="0" applyFont="1" applyAlignment="1">
      <alignment horizontal="left"/>
    </xf>
    <xf numFmtId="0" fontId="25" fillId="0" borderId="0" xfId="42" applyFont="1" applyAlignment="1">
      <alignment horizontal="left"/>
    </xf>
    <xf numFmtId="0" fontId="25" fillId="0" borderId="0" xfId="42" applyFont="1" applyAlignment="1">
      <alignment horizontal="center"/>
    </xf>
    <xf numFmtId="0" fontId="25" fillId="0" borderId="0" xfId="42" applyFont="1" applyAlignment="1">
      <alignment wrapText="1"/>
    </xf>
    <xf numFmtId="0" fontId="25" fillId="0" borderId="0" xfId="42" applyFont="1" applyAlignment="1">
      <alignment horizontal="center" wrapText="1"/>
    </xf>
    <xf numFmtId="0" fontId="25" fillId="0" borderId="0" xfId="42" applyFont="1" applyAlignment="1">
      <alignment horizontal="left" wrapText="1"/>
    </xf>
    <xf numFmtId="0" fontId="25" fillId="0" borderId="0" xfId="43" applyFont="1"/>
    <xf numFmtId="0" fontId="25" fillId="0" borderId="0" xfId="43" applyFont="1" applyAlignment="1">
      <alignment horizontal="center"/>
    </xf>
    <xf numFmtId="0" fontId="25" fillId="0" borderId="0" xfId="43" applyFont="1" applyAlignment="1">
      <alignment horizontal="left"/>
    </xf>
    <xf numFmtId="0" fontId="27" fillId="0" borderId="0" xfId="44" applyFont="1" applyAlignment="1">
      <alignment horizontal="left" vertical="center"/>
    </xf>
    <xf numFmtId="0" fontId="27" fillId="0" borderId="0" xfId="44" applyFont="1" applyAlignment="1">
      <alignment horizontal="center" vertical="center"/>
    </xf>
    <xf numFmtId="0" fontId="27" fillId="0" borderId="0" xfId="44" applyFont="1" applyAlignment="1">
      <alignment horizontal="left"/>
    </xf>
    <xf numFmtId="0" fontId="0" fillId="0" borderId="0" xfId="0" applyAlignment="1">
      <alignment horizontal="left"/>
    </xf>
    <xf numFmtId="0" fontId="27" fillId="0" borderId="0" xfId="45" applyFont="1" applyAlignment="1">
      <alignment horizontal="left" vertical="center"/>
    </xf>
    <xf numFmtId="0" fontId="27" fillId="0" borderId="0" xfId="45" applyFont="1" applyAlignment="1">
      <alignment horizontal="center"/>
    </xf>
    <xf numFmtId="0" fontId="27" fillId="0" borderId="0" xfId="44" applyFont="1"/>
    <xf numFmtId="0" fontId="27" fillId="0" borderId="0" xfId="44" applyFont="1" applyAlignment="1">
      <alignment horizontal="center"/>
    </xf>
    <xf numFmtId="166" fontId="27" fillId="0" borderId="0" xfId="44" applyNumberFormat="1" applyFont="1" applyAlignment="1">
      <alignment horizontal="left" vertical="top"/>
    </xf>
    <xf numFmtId="0" fontId="27" fillId="0" borderId="0" xfId="44" applyFont="1" applyAlignment="1">
      <alignment horizontal="left" vertical="top"/>
    </xf>
    <xf numFmtId="167" fontId="27" fillId="0" borderId="0" xfId="44" applyNumberFormat="1" applyFont="1" applyAlignment="1">
      <alignment horizontal="left" vertical="top"/>
    </xf>
    <xf numFmtId="0" fontId="28" fillId="0" borderId="0" xfId="45" applyFont="1" applyAlignment="1">
      <alignment horizontal="left"/>
    </xf>
    <xf numFmtId="0" fontId="28" fillId="0" borderId="0" xfId="45" applyFont="1" applyAlignment="1">
      <alignment horizontal="center"/>
    </xf>
    <xf numFmtId="0" fontId="26" fillId="0" borderId="0" xfId="0" applyFont="1" applyAlignment="1"/>
    <xf numFmtId="0" fontId="2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5" fillId="24" borderId="17" xfId="0" applyFont="1" applyFill="1" applyBorder="1" applyAlignment="1">
      <alignment horizontal="left" vertical="top" wrapText="1" indent="1"/>
    </xf>
    <xf numFmtId="0" fontId="25" fillId="24" borderId="17" xfId="0" applyFont="1" applyFill="1" applyBorder="1" applyAlignment="1">
      <alignment horizontal="center" vertical="top" wrapText="1"/>
    </xf>
    <xf numFmtId="0" fontId="25" fillId="24" borderId="17" xfId="0" applyFont="1" applyFill="1" applyBorder="1" applyAlignment="1">
      <alignment horizontal="right" vertical="top" wrapText="1"/>
    </xf>
    <xf numFmtId="0" fontId="30" fillId="24" borderId="17" xfId="38" applyNumberFormat="1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68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2" xfId="44" xr:uid="{00000000-0005-0000-0000-00002C000000}"/>
    <cellStyle name="Normal_A_A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44914539155949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83635702459"/>
          <c:y val="0.23511007774245343"/>
          <c:w val="0.8158326306232256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5-4B86-9312-EFD4DDCE59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5-4B86-9312-EFD4DDCE599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5-4B86-9312-EFD4DDCE599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5-4B86-9312-EFD4DDCE599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5-4B86-9312-EFD4DDCE59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5-4B86-9312-EFD4DDCE59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5-4B86-9312-EFD4DDCE59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6.3046439996884515E-2</c:v>
                </c:pt>
                <c:pt idx="382">
                  <c:v>6.3076896663840407E-2</c:v>
                </c:pt>
                <c:pt idx="383">
                  <c:v>6.3533746668178737E-2</c:v>
                </c:pt>
                <c:pt idx="384">
                  <c:v>6.3716486669914071E-2</c:v>
                </c:pt>
                <c:pt idx="385">
                  <c:v>6.3716486669914071E-2</c:v>
                </c:pt>
                <c:pt idx="386">
                  <c:v>6.3929683338605298E-2</c:v>
                </c:pt>
                <c:pt idx="387">
                  <c:v>6.4173336674252401E-2</c:v>
                </c:pt>
                <c:pt idx="388">
                  <c:v>6.4447446676855411E-2</c:v>
                </c:pt>
                <c:pt idx="389">
                  <c:v>6.4447446676855411E-2</c:v>
                </c:pt>
                <c:pt idx="390">
                  <c:v>6.4477903343811302E-2</c:v>
                </c:pt>
                <c:pt idx="391">
                  <c:v>6.4630186678590745E-2</c:v>
                </c:pt>
                <c:pt idx="392">
                  <c:v>6.4904296681193741E-2</c:v>
                </c:pt>
                <c:pt idx="393">
                  <c:v>6.609210669247341E-2</c:v>
                </c:pt>
                <c:pt idx="394">
                  <c:v>6.6488043362899971E-2</c:v>
                </c:pt>
                <c:pt idx="395">
                  <c:v>6.6488043362899971E-2</c:v>
                </c:pt>
                <c:pt idx="396">
                  <c:v>6.6762153365502966E-2</c:v>
                </c:pt>
                <c:pt idx="397">
                  <c:v>6.6975350034194192E-2</c:v>
                </c:pt>
                <c:pt idx="398">
                  <c:v>6.7432200038532522E-2</c:v>
                </c:pt>
                <c:pt idx="399">
                  <c:v>6.767585337417964E-2</c:v>
                </c:pt>
                <c:pt idx="400">
                  <c:v>6.8071790044606201E-2</c:v>
                </c:pt>
                <c:pt idx="401">
                  <c:v>6.8071790044606201E-2</c:v>
                </c:pt>
                <c:pt idx="402">
                  <c:v>6.813270337851797E-2</c:v>
                </c:pt>
                <c:pt idx="403">
                  <c:v>6.8315443380253305E-2</c:v>
                </c:pt>
                <c:pt idx="404">
                  <c:v>6.8772293384591635E-2</c:v>
                </c:pt>
                <c:pt idx="405">
                  <c:v>6.8833206718503417E-2</c:v>
                </c:pt>
                <c:pt idx="406">
                  <c:v>7.0630150068900874E-2</c:v>
                </c:pt>
                <c:pt idx="407">
                  <c:v>7.0660606735856751E-2</c:v>
                </c:pt>
                <c:pt idx="408">
                  <c:v>7.093471673845976E-2</c:v>
                </c:pt>
                <c:pt idx="409">
                  <c:v>7.0965173405415652E-2</c:v>
                </c:pt>
                <c:pt idx="410">
                  <c:v>7.1147913407150973E-2</c:v>
                </c:pt>
                <c:pt idx="411">
                  <c:v>7.1269740074974539E-2</c:v>
                </c:pt>
                <c:pt idx="412">
                  <c:v>7.1330653408886308E-2</c:v>
                </c:pt>
                <c:pt idx="413">
                  <c:v>7.1513393410621642E-2</c:v>
                </c:pt>
                <c:pt idx="414">
                  <c:v>7.1513393410621642E-2</c:v>
                </c:pt>
                <c:pt idx="415">
                  <c:v>7.1604763411489317E-2</c:v>
                </c:pt>
                <c:pt idx="416">
                  <c:v>7.1635220078445208E-2</c:v>
                </c:pt>
                <c:pt idx="417">
                  <c:v>7.1635220078445208E-2</c:v>
                </c:pt>
                <c:pt idx="418">
                  <c:v>7.175704674626876E-2</c:v>
                </c:pt>
                <c:pt idx="419">
                  <c:v>7.2031156748871755E-2</c:v>
                </c:pt>
                <c:pt idx="420">
                  <c:v>7.221389675060709E-2</c:v>
                </c:pt>
                <c:pt idx="421">
                  <c:v>7.2427093419298316E-2</c:v>
                </c:pt>
                <c:pt idx="422">
                  <c:v>7.2488006753210099E-2</c:v>
                </c:pt>
                <c:pt idx="423">
                  <c:v>7.2731660088857203E-2</c:v>
                </c:pt>
                <c:pt idx="424">
                  <c:v>7.4559060106210537E-2</c:v>
                </c:pt>
                <c:pt idx="425">
                  <c:v>7.4711343440989994E-2</c:v>
                </c:pt>
                <c:pt idx="426">
                  <c:v>7.5107280111416541E-2</c:v>
                </c:pt>
                <c:pt idx="427">
                  <c:v>7.5107280111416541E-2</c:v>
                </c:pt>
                <c:pt idx="428">
                  <c:v>7.5168193445328324E-2</c:v>
                </c:pt>
                <c:pt idx="429">
                  <c:v>7.5290020113151876E-2</c:v>
                </c:pt>
                <c:pt idx="430">
                  <c:v>7.5320476780107767E-2</c:v>
                </c:pt>
                <c:pt idx="431">
                  <c:v>7.5320476780107767E-2</c:v>
                </c:pt>
                <c:pt idx="432">
                  <c:v>7.5320476780107767E-2</c:v>
                </c:pt>
                <c:pt idx="433">
                  <c:v>7.5625043449666654E-2</c:v>
                </c:pt>
                <c:pt idx="434">
                  <c:v>7.5807783451401989E-2</c:v>
                </c:pt>
                <c:pt idx="435">
                  <c:v>7.5868696785313772E-2</c:v>
                </c:pt>
                <c:pt idx="436">
                  <c:v>7.6020980120093215E-2</c:v>
                </c:pt>
                <c:pt idx="437">
                  <c:v>7.6112350120960875E-2</c:v>
                </c:pt>
                <c:pt idx="438">
                  <c:v>7.6173263454872658E-2</c:v>
                </c:pt>
                <c:pt idx="439">
                  <c:v>7.6386460123563885E-2</c:v>
                </c:pt>
                <c:pt idx="440">
                  <c:v>7.8914363480902666E-2</c:v>
                </c:pt>
                <c:pt idx="441">
                  <c:v>7.9005733481770327E-2</c:v>
                </c:pt>
                <c:pt idx="442">
                  <c:v>7.9005733481770327E-2</c:v>
                </c:pt>
                <c:pt idx="443">
                  <c:v>7.9432126819152779E-2</c:v>
                </c:pt>
                <c:pt idx="444">
                  <c:v>7.9432126819152779E-2</c:v>
                </c:pt>
                <c:pt idx="445">
                  <c:v>7.9645323487844005E-2</c:v>
                </c:pt>
                <c:pt idx="446">
                  <c:v>7.9675780154799883E-2</c:v>
                </c:pt>
                <c:pt idx="447">
                  <c:v>7.9706236821755774E-2</c:v>
                </c:pt>
                <c:pt idx="448">
                  <c:v>7.9919433490447001E-2</c:v>
                </c:pt>
                <c:pt idx="449">
                  <c:v>7.9919433490447001E-2</c:v>
                </c:pt>
                <c:pt idx="450">
                  <c:v>8.0224000160005887E-2</c:v>
                </c:pt>
                <c:pt idx="451">
                  <c:v>8.028491349391767E-2</c:v>
                </c:pt>
                <c:pt idx="452">
                  <c:v>8.028491349391767E-2</c:v>
                </c:pt>
                <c:pt idx="453">
                  <c:v>8.2355966846918122E-2</c:v>
                </c:pt>
                <c:pt idx="454">
                  <c:v>8.2355966846918122E-2</c:v>
                </c:pt>
                <c:pt idx="455">
                  <c:v>8.2355966846918122E-2</c:v>
                </c:pt>
                <c:pt idx="456">
                  <c:v>8.2508250181697565E-2</c:v>
                </c:pt>
                <c:pt idx="457">
                  <c:v>8.2751903517344669E-2</c:v>
                </c:pt>
                <c:pt idx="458">
                  <c:v>8.2873730185168235E-2</c:v>
                </c:pt>
                <c:pt idx="459">
                  <c:v>8.314784018777123E-2</c:v>
                </c:pt>
                <c:pt idx="460">
                  <c:v>8.3300123522550673E-2</c:v>
                </c:pt>
                <c:pt idx="461">
                  <c:v>8.3361036856462456E-2</c:v>
                </c:pt>
                <c:pt idx="462">
                  <c:v>8.3452406857330116E-2</c:v>
                </c:pt>
                <c:pt idx="463">
                  <c:v>8.3452406857330116E-2</c:v>
                </c:pt>
                <c:pt idx="464">
                  <c:v>8.3513320191241899E-2</c:v>
                </c:pt>
                <c:pt idx="465">
                  <c:v>8.3574233525153682E-2</c:v>
                </c:pt>
                <c:pt idx="466">
                  <c:v>8.3665603526021343E-2</c:v>
                </c:pt>
                <c:pt idx="467">
                  <c:v>8.3970170195580229E-2</c:v>
                </c:pt>
                <c:pt idx="468">
                  <c:v>8.6284876884227799E-2</c:v>
                </c:pt>
                <c:pt idx="469">
                  <c:v>8.6680813554654346E-2</c:v>
                </c:pt>
                <c:pt idx="470">
                  <c:v>8.677218355552202E-2</c:v>
                </c:pt>
                <c:pt idx="471">
                  <c:v>8.6802640222477911E-2</c:v>
                </c:pt>
                <c:pt idx="472">
                  <c:v>8.6833096889433789E-2</c:v>
                </c:pt>
                <c:pt idx="473">
                  <c:v>8.6985380224213246E-2</c:v>
                </c:pt>
                <c:pt idx="474">
                  <c:v>8.7046293558125015E-2</c:v>
                </c:pt>
                <c:pt idx="475">
                  <c:v>8.7289946893772133E-2</c:v>
                </c:pt>
                <c:pt idx="476">
                  <c:v>8.7503143562463345E-2</c:v>
                </c:pt>
                <c:pt idx="477">
                  <c:v>8.7655426897242802E-2</c:v>
                </c:pt>
                <c:pt idx="478">
                  <c:v>8.7655426897242802E-2</c:v>
                </c:pt>
                <c:pt idx="479">
                  <c:v>8.7655426897242802E-2</c:v>
                </c:pt>
                <c:pt idx="480">
                  <c:v>8.8112276901581132E-2</c:v>
                </c:pt>
                <c:pt idx="481">
                  <c:v>8.9756936917199132E-2</c:v>
                </c:pt>
                <c:pt idx="482">
                  <c:v>9.0487896924140471E-2</c:v>
                </c:pt>
                <c:pt idx="483">
                  <c:v>9.0914290261522909E-2</c:v>
                </c:pt>
                <c:pt idx="484">
                  <c:v>9.1157943597170027E-2</c:v>
                </c:pt>
                <c:pt idx="485">
                  <c:v>9.1203628597603864E-2</c:v>
                </c:pt>
                <c:pt idx="486">
                  <c:v>9.121885693108181E-2</c:v>
                </c:pt>
                <c:pt idx="487">
                  <c:v>9.1492966933684805E-2</c:v>
                </c:pt>
                <c:pt idx="488">
                  <c:v>9.2102100272802592E-2</c:v>
                </c:pt>
                <c:pt idx="489">
                  <c:v>9.4508176962317808E-2</c:v>
                </c:pt>
                <c:pt idx="490">
                  <c:v>9.4843200298832586E-2</c:v>
                </c:pt>
                <c:pt idx="491">
                  <c:v>9.4843200298832586E-2</c:v>
                </c:pt>
                <c:pt idx="492">
                  <c:v>9.4843200298832586E-2</c:v>
                </c:pt>
                <c:pt idx="493">
                  <c:v>9.5025940300567921E-2</c:v>
                </c:pt>
                <c:pt idx="494">
                  <c:v>9.5086853634479704E-2</c:v>
                </c:pt>
                <c:pt idx="495">
                  <c:v>9.530005030317093E-2</c:v>
                </c:pt>
                <c:pt idx="496">
                  <c:v>9.5543703638818034E-2</c:v>
                </c:pt>
                <c:pt idx="497">
                  <c:v>9.770612699268616E-2</c:v>
                </c:pt>
                <c:pt idx="498">
                  <c:v>9.8284803664848042E-2</c:v>
                </c:pt>
                <c:pt idx="499">
                  <c:v>9.8498000333539268E-2</c:v>
                </c:pt>
                <c:pt idx="500">
                  <c:v>9.8711197002230494E-2</c:v>
                </c:pt>
                <c:pt idx="501">
                  <c:v>9.8711197002230494E-2</c:v>
                </c:pt>
                <c:pt idx="502">
                  <c:v>9.8741653669186386E-2</c:v>
                </c:pt>
                <c:pt idx="503">
                  <c:v>9.8802567003098155E-2</c:v>
                </c:pt>
                <c:pt idx="504">
                  <c:v>9.8985307004833489E-2</c:v>
                </c:pt>
                <c:pt idx="505">
                  <c:v>9.9107133672657041E-2</c:v>
                </c:pt>
                <c:pt idx="506">
                  <c:v>9.9137590339612933E-2</c:v>
                </c:pt>
                <c:pt idx="507">
                  <c:v>9.9198503673524716E-2</c:v>
                </c:pt>
                <c:pt idx="508">
                  <c:v>9.9198503673524716E-2</c:v>
                </c:pt>
                <c:pt idx="509">
                  <c:v>9.9228960340480607E-2</c:v>
                </c:pt>
                <c:pt idx="510">
                  <c:v>0.10160458036303995</c:v>
                </c:pt>
                <c:pt idx="511">
                  <c:v>0.10160458036303995</c:v>
                </c:pt>
                <c:pt idx="512">
                  <c:v>0.10160458036303995</c:v>
                </c:pt>
                <c:pt idx="513">
                  <c:v>0.10193960369955472</c:v>
                </c:pt>
                <c:pt idx="514">
                  <c:v>0.10215280036824595</c:v>
                </c:pt>
                <c:pt idx="515">
                  <c:v>0.10248782370476073</c:v>
                </c:pt>
                <c:pt idx="516">
                  <c:v>0.10288376037518727</c:v>
                </c:pt>
                <c:pt idx="517">
                  <c:v>0.10288376037518727</c:v>
                </c:pt>
                <c:pt idx="518">
                  <c:v>0.10303604370996672</c:v>
                </c:pt>
                <c:pt idx="519">
                  <c:v>0.10559440373426139</c:v>
                </c:pt>
                <c:pt idx="520">
                  <c:v>0.10559440373426139</c:v>
                </c:pt>
                <c:pt idx="521">
                  <c:v>0.10623399374033507</c:v>
                </c:pt>
                <c:pt idx="522">
                  <c:v>0.10626445040729095</c:v>
                </c:pt>
                <c:pt idx="523">
                  <c:v>0.10629490707424684</c:v>
                </c:pt>
                <c:pt idx="524">
                  <c:v>0.10629490707424684</c:v>
                </c:pt>
                <c:pt idx="525">
                  <c:v>0.10653856040989396</c:v>
                </c:pt>
                <c:pt idx="526">
                  <c:v>0.10653856040989396</c:v>
                </c:pt>
                <c:pt idx="527">
                  <c:v>0.10653856040989396</c:v>
                </c:pt>
                <c:pt idx="528">
                  <c:v>0.10653856040989396</c:v>
                </c:pt>
                <c:pt idx="529">
                  <c:v>0.10653856040989396</c:v>
                </c:pt>
                <c:pt idx="530">
                  <c:v>0.10653856040989396</c:v>
                </c:pt>
                <c:pt idx="531">
                  <c:v>0.10653856040989396</c:v>
                </c:pt>
                <c:pt idx="532">
                  <c:v>0.10653856040989396</c:v>
                </c:pt>
                <c:pt idx="533">
                  <c:v>0.1069344970803205</c:v>
                </c:pt>
                <c:pt idx="534">
                  <c:v>0.10757408708639418</c:v>
                </c:pt>
                <c:pt idx="535">
                  <c:v>0.10943194377070341</c:v>
                </c:pt>
                <c:pt idx="536">
                  <c:v>0.10982788044112997</c:v>
                </c:pt>
                <c:pt idx="537">
                  <c:v>0.11348268047583664</c:v>
                </c:pt>
                <c:pt idx="538">
                  <c:v>0.11438115215103536</c:v>
                </c:pt>
                <c:pt idx="539">
                  <c:v>0.11722885051141098</c:v>
                </c:pt>
                <c:pt idx="540">
                  <c:v>0.11722885051141098</c:v>
                </c:pt>
                <c:pt idx="541">
                  <c:v>0.11823392052095531</c:v>
                </c:pt>
                <c:pt idx="542">
                  <c:v>0.12170598055392666</c:v>
                </c:pt>
                <c:pt idx="543">
                  <c:v>0.12170598055392666</c:v>
                </c:pt>
                <c:pt idx="544">
                  <c:v>0.12170598055392666</c:v>
                </c:pt>
                <c:pt idx="545">
                  <c:v>0.12191917722261789</c:v>
                </c:pt>
                <c:pt idx="546">
                  <c:v>0.12191917722261789</c:v>
                </c:pt>
                <c:pt idx="547">
                  <c:v>0.12191917722261789</c:v>
                </c:pt>
                <c:pt idx="548">
                  <c:v>0.12191917722261789</c:v>
                </c:pt>
                <c:pt idx="549">
                  <c:v>0.12237602722695622</c:v>
                </c:pt>
                <c:pt idx="550">
                  <c:v>0.12237602722695622</c:v>
                </c:pt>
                <c:pt idx="551">
                  <c:v>0.12240648389391211</c:v>
                </c:pt>
                <c:pt idx="552">
                  <c:v>0.12240648389391211</c:v>
                </c:pt>
                <c:pt idx="553">
                  <c:v>0.12240648389391211</c:v>
                </c:pt>
                <c:pt idx="554">
                  <c:v>0.12255876722869155</c:v>
                </c:pt>
                <c:pt idx="555">
                  <c:v>0.12280242056433865</c:v>
                </c:pt>
                <c:pt idx="556">
                  <c:v>0.12554352059036866</c:v>
                </c:pt>
                <c:pt idx="557">
                  <c:v>0.12557397725732455</c:v>
                </c:pt>
                <c:pt idx="558">
                  <c:v>0.12557397725732455</c:v>
                </c:pt>
                <c:pt idx="559">
                  <c:v>0.12600037059470701</c:v>
                </c:pt>
                <c:pt idx="560">
                  <c:v>0.12624402393035411</c:v>
                </c:pt>
                <c:pt idx="561">
                  <c:v>0.12712726727207488</c:v>
                </c:pt>
                <c:pt idx="562">
                  <c:v>0.12935060395985479</c:v>
                </c:pt>
                <c:pt idx="563">
                  <c:v>0.12959425729550189</c:v>
                </c:pt>
                <c:pt idx="564">
                  <c:v>0.13066024063895801</c:v>
                </c:pt>
                <c:pt idx="565">
                  <c:v>0.13349271066585569</c:v>
                </c:pt>
                <c:pt idx="566">
                  <c:v>0.13361453733367923</c:v>
                </c:pt>
                <c:pt idx="567">
                  <c:v>0.13382773400237047</c:v>
                </c:pt>
                <c:pt idx="568">
                  <c:v>0.13385819066932636</c:v>
                </c:pt>
                <c:pt idx="569">
                  <c:v>0.13385819066932636</c:v>
                </c:pt>
                <c:pt idx="570">
                  <c:v>0.13714751070056236</c:v>
                </c:pt>
                <c:pt idx="571">
                  <c:v>0.13800029737532726</c:v>
                </c:pt>
                <c:pt idx="572">
                  <c:v>0.14128961740656326</c:v>
                </c:pt>
                <c:pt idx="573">
                  <c:v>0.14186829407872514</c:v>
                </c:pt>
                <c:pt idx="574">
                  <c:v>0.14214240408132814</c:v>
                </c:pt>
                <c:pt idx="575">
                  <c:v>0.14491396077431404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5-4B86-9312-EFD4DDCE59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5-4B86-9312-EFD4DDCE5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9928"/>
        <c:axId val="1"/>
      </c:scatterChart>
      <c:valAx>
        <c:axId val="86128992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70453148122235"/>
          <c:y val="0.91222702177901738"/>
          <c:w val="0.760905363404695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23364557062150329"/>
          <c:w val="0.8161290322580645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6-4977-9B50-9147916D3C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6-4977-9B50-9147916D3C3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6-4977-9B50-9147916D3C3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E6-4977-9B50-9147916D3C3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E6-4977-9B50-9147916D3C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E6-4977-9B50-9147916D3C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E6-4977-9B50-9147916D3C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6.3046439996884515E-2</c:v>
                </c:pt>
                <c:pt idx="382">
                  <c:v>6.3076896663840407E-2</c:v>
                </c:pt>
                <c:pt idx="383">
                  <c:v>6.3533746668178737E-2</c:v>
                </c:pt>
                <c:pt idx="384">
                  <c:v>6.3716486669914071E-2</c:v>
                </c:pt>
                <c:pt idx="385">
                  <c:v>6.3716486669914071E-2</c:v>
                </c:pt>
                <c:pt idx="386">
                  <c:v>6.3929683338605298E-2</c:v>
                </c:pt>
                <c:pt idx="387">
                  <c:v>6.4173336674252401E-2</c:v>
                </c:pt>
                <c:pt idx="388">
                  <c:v>6.4447446676855411E-2</c:v>
                </c:pt>
                <c:pt idx="389">
                  <c:v>6.4447446676855411E-2</c:v>
                </c:pt>
                <c:pt idx="390">
                  <c:v>6.4477903343811302E-2</c:v>
                </c:pt>
                <c:pt idx="391">
                  <c:v>6.4630186678590745E-2</c:v>
                </c:pt>
                <c:pt idx="392">
                  <c:v>6.4904296681193741E-2</c:v>
                </c:pt>
                <c:pt idx="393">
                  <c:v>6.609210669247341E-2</c:v>
                </c:pt>
                <c:pt idx="394">
                  <c:v>6.6488043362899971E-2</c:v>
                </c:pt>
                <c:pt idx="395">
                  <c:v>6.6488043362899971E-2</c:v>
                </c:pt>
                <c:pt idx="396">
                  <c:v>6.6762153365502966E-2</c:v>
                </c:pt>
                <c:pt idx="397">
                  <c:v>6.6975350034194192E-2</c:v>
                </c:pt>
                <c:pt idx="398">
                  <c:v>6.7432200038532522E-2</c:v>
                </c:pt>
                <c:pt idx="399">
                  <c:v>6.767585337417964E-2</c:v>
                </c:pt>
                <c:pt idx="400">
                  <c:v>6.8071790044606201E-2</c:v>
                </c:pt>
                <c:pt idx="401">
                  <c:v>6.8071790044606201E-2</c:v>
                </c:pt>
                <c:pt idx="402">
                  <c:v>6.813270337851797E-2</c:v>
                </c:pt>
                <c:pt idx="403">
                  <c:v>6.8315443380253305E-2</c:v>
                </c:pt>
                <c:pt idx="404">
                  <c:v>6.8772293384591635E-2</c:v>
                </c:pt>
                <c:pt idx="405">
                  <c:v>6.8833206718503417E-2</c:v>
                </c:pt>
                <c:pt idx="406">
                  <c:v>7.0630150068900874E-2</c:v>
                </c:pt>
                <c:pt idx="407">
                  <c:v>7.0660606735856751E-2</c:v>
                </c:pt>
                <c:pt idx="408">
                  <c:v>7.093471673845976E-2</c:v>
                </c:pt>
                <c:pt idx="409">
                  <c:v>7.0965173405415652E-2</c:v>
                </c:pt>
                <c:pt idx="410">
                  <c:v>7.1147913407150973E-2</c:v>
                </c:pt>
                <c:pt idx="411">
                  <c:v>7.1269740074974539E-2</c:v>
                </c:pt>
                <c:pt idx="412">
                  <c:v>7.1330653408886308E-2</c:v>
                </c:pt>
                <c:pt idx="413">
                  <c:v>7.1513393410621642E-2</c:v>
                </c:pt>
                <c:pt idx="414">
                  <c:v>7.1513393410621642E-2</c:v>
                </c:pt>
                <c:pt idx="415">
                  <c:v>7.1604763411489317E-2</c:v>
                </c:pt>
                <c:pt idx="416">
                  <c:v>7.1635220078445208E-2</c:v>
                </c:pt>
                <c:pt idx="417">
                  <c:v>7.1635220078445208E-2</c:v>
                </c:pt>
                <c:pt idx="418">
                  <c:v>7.175704674626876E-2</c:v>
                </c:pt>
                <c:pt idx="419">
                  <c:v>7.2031156748871755E-2</c:v>
                </c:pt>
                <c:pt idx="420">
                  <c:v>7.221389675060709E-2</c:v>
                </c:pt>
                <c:pt idx="421">
                  <c:v>7.2427093419298316E-2</c:v>
                </c:pt>
                <c:pt idx="422">
                  <c:v>7.2488006753210099E-2</c:v>
                </c:pt>
                <c:pt idx="423">
                  <c:v>7.2731660088857203E-2</c:v>
                </c:pt>
                <c:pt idx="424">
                  <c:v>7.4559060106210537E-2</c:v>
                </c:pt>
                <c:pt idx="425">
                  <c:v>7.4711343440989994E-2</c:v>
                </c:pt>
                <c:pt idx="426">
                  <c:v>7.5107280111416541E-2</c:v>
                </c:pt>
                <c:pt idx="427">
                  <c:v>7.5107280111416541E-2</c:v>
                </c:pt>
                <c:pt idx="428">
                  <c:v>7.5168193445328324E-2</c:v>
                </c:pt>
                <c:pt idx="429">
                  <c:v>7.5290020113151876E-2</c:v>
                </c:pt>
                <c:pt idx="430">
                  <c:v>7.5320476780107767E-2</c:v>
                </c:pt>
                <c:pt idx="431">
                  <c:v>7.5320476780107767E-2</c:v>
                </c:pt>
                <c:pt idx="432">
                  <c:v>7.5320476780107767E-2</c:v>
                </c:pt>
                <c:pt idx="433">
                  <c:v>7.5625043449666654E-2</c:v>
                </c:pt>
                <c:pt idx="434">
                  <c:v>7.5807783451401989E-2</c:v>
                </c:pt>
                <c:pt idx="435">
                  <c:v>7.5868696785313772E-2</c:v>
                </c:pt>
                <c:pt idx="436">
                  <c:v>7.6020980120093215E-2</c:v>
                </c:pt>
                <c:pt idx="437">
                  <c:v>7.6112350120960875E-2</c:v>
                </c:pt>
                <c:pt idx="438">
                  <c:v>7.6173263454872658E-2</c:v>
                </c:pt>
                <c:pt idx="439">
                  <c:v>7.6386460123563885E-2</c:v>
                </c:pt>
                <c:pt idx="440">
                  <c:v>7.8914363480902666E-2</c:v>
                </c:pt>
                <c:pt idx="441">
                  <c:v>7.9005733481770327E-2</c:v>
                </c:pt>
                <c:pt idx="442">
                  <c:v>7.9005733481770327E-2</c:v>
                </c:pt>
                <c:pt idx="443">
                  <c:v>7.9432126819152779E-2</c:v>
                </c:pt>
                <c:pt idx="444">
                  <c:v>7.9432126819152779E-2</c:v>
                </c:pt>
                <c:pt idx="445">
                  <c:v>7.9645323487844005E-2</c:v>
                </c:pt>
                <c:pt idx="446">
                  <c:v>7.9675780154799883E-2</c:v>
                </c:pt>
                <c:pt idx="447">
                  <c:v>7.9706236821755774E-2</c:v>
                </c:pt>
                <c:pt idx="448">
                  <c:v>7.9919433490447001E-2</c:v>
                </c:pt>
                <c:pt idx="449">
                  <c:v>7.9919433490447001E-2</c:v>
                </c:pt>
                <c:pt idx="450">
                  <c:v>8.0224000160005887E-2</c:v>
                </c:pt>
                <c:pt idx="451">
                  <c:v>8.028491349391767E-2</c:v>
                </c:pt>
                <c:pt idx="452">
                  <c:v>8.028491349391767E-2</c:v>
                </c:pt>
                <c:pt idx="453">
                  <c:v>8.2355966846918122E-2</c:v>
                </c:pt>
                <c:pt idx="454">
                  <c:v>8.2355966846918122E-2</c:v>
                </c:pt>
                <c:pt idx="455">
                  <c:v>8.2355966846918122E-2</c:v>
                </c:pt>
                <c:pt idx="456">
                  <c:v>8.2508250181697565E-2</c:v>
                </c:pt>
                <c:pt idx="457">
                  <c:v>8.2751903517344669E-2</c:v>
                </c:pt>
                <c:pt idx="458">
                  <c:v>8.2873730185168235E-2</c:v>
                </c:pt>
                <c:pt idx="459">
                  <c:v>8.314784018777123E-2</c:v>
                </c:pt>
                <c:pt idx="460">
                  <c:v>8.3300123522550673E-2</c:v>
                </c:pt>
                <c:pt idx="461">
                  <c:v>8.3361036856462456E-2</c:v>
                </c:pt>
                <c:pt idx="462">
                  <c:v>8.3452406857330116E-2</c:v>
                </c:pt>
                <c:pt idx="463">
                  <c:v>8.3452406857330116E-2</c:v>
                </c:pt>
                <c:pt idx="464">
                  <c:v>8.3513320191241899E-2</c:v>
                </c:pt>
                <c:pt idx="465">
                  <c:v>8.3574233525153682E-2</c:v>
                </c:pt>
                <c:pt idx="466">
                  <c:v>8.3665603526021343E-2</c:v>
                </c:pt>
                <c:pt idx="467">
                  <c:v>8.3970170195580229E-2</c:v>
                </c:pt>
                <c:pt idx="468">
                  <c:v>8.6284876884227799E-2</c:v>
                </c:pt>
                <c:pt idx="469">
                  <c:v>8.6680813554654346E-2</c:v>
                </c:pt>
                <c:pt idx="470">
                  <c:v>8.677218355552202E-2</c:v>
                </c:pt>
                <c:pt idx="471">
                  <c:v>8.6802640222477911E-2</c:v>
                </c:pt>
                <c:pt idx="472">
                  <c:v>8.6833096889433789E-2</c:v>
                </c:pt>
                <c:pt idx="473">
                  <c:v>8.6985380224213246E-2</c:v>
                </c:pt>
                <c:pt idx="474">
                  <c:v>8.7046293558125015E-2</c:v>
                </c:pt>
                <c:pt idx="475">
                  <c:v>8.7289946893772133E-2</c:v>
                </c:pt>
                <c:pt idx="476">
                  <c:v>8.7503143562463345E-2</c:v>
                </c:pt>
                <c:pt idx="477">
                  <c:v>8.7655426897242802E-2</c:v>
                </c:pt>
                <c:pt idx="478">
                  <c:v>8.7655426897242802E-2</c:v>
                </c:pt>
                <c:pt idx="479">
                  <c:v>8.7655426897242802E-2</c:v>
                </c:pt>
                <c:pt idx="480">
                  <c:v>8.8112276901581132E-2</c:v>
                </c:pt>
                <c:pt idx="481">
                  <c:v>8.9756936917199132E-2</c:v>
                </c:pt>
                <c:pt idx="482">
                  <c:v>9.0487896924140471E-2</c:v>
                </c:pt>
                <c:pt idx="483">
                  <c:v>9.0914290261522909E-2</c:v>
                </c:pt>
                <c:pt idx="484">
                  <c:v>9.1157943597170027E-2</c:v>
                </c:pt>
                <c:pt idx="485">
                  <c:v>9.1203628597603864E-2</c:v>
                </c:pt>
                <c:pt idx="486">
                  <c:v>9.121885693108181E-2</c:v>
                </c:pt>
                <c:pt idx="487">
                  <c:v>9.1492966933684805E-2</c:v>
                </c:pt>
                <c:pt idx="488">
                  <c:v>9.2102100272802592E-2</c:v>
                </c:pt>
                <c:pt idx="489">
                  <c:v>9.4508176962317808E-2</c:v>
                </c:pt>
                <c:pt idx="490">
                  <c:v>9.4843200298832586E-2</c:v>
                </c:pt>
                <c:pt idx="491">
                  <c:v>9.4843200298832586E-2</c:v>
                </c:pt>
                <c:pt idx="492">
                  <c:v>9.4843200298832586E-2</c:v>
                </c:pt>
                <c:pt idx="493">
                  <c:v>9.5025940300567921E-2</c:v>
                </c:pt>
                <c:pt idx="494">
                  <c:v>9.5086853634479704E-2</c:v>
                </c:pt>
                <c:pt idx="495">
                  <c:v>9.530005030317093E-2</c:v>
                </c:pt>
                <c:pt idx="496">
                  <c:v>9.5543703638818034E-2</c:v>
                </c:pt>
                <c:pt idx="497">
                  <c:v>9.770612699268616E-2</c:v>
                </c:pt>
                <c:pt idx="498">
                  <c:v>9.8284803664848042E-2</c:v>
                </c:pt>
                <c:pt idx="499">
                  <c:v>9.8498000333539268E-2</c:v>
                </c:pt>
                <c:pt idx="500">
                  <c:v>9.8711197002230494E-2</c:v>
                </c:pt>
                <c:pt idx="501">
                  <c:v>9.8711197002230494E-2</c:v>
                </c:pt>
                <c:pt idx="502">
                  <c:v>9.8741653669186386E-2</c:v>
                </c:pt>
                <c:pt idx="503">
                  <c:v>9.8802567003098155E-2</c:v>
                </c:pt>
                <c:pt idx="504">
                  <c:v>9.8985307004833489E-2</c:v>
                </c:pt>
                <c:pt idx="505">
                  <c:v>9.9107133672657041E-2</c:v>
                </c:pt>
                <c:pt idx="506">
                  <c:v>9.9137590339612933E-2</c:v>
                </c:pt>
                <c:pt idx="507">
                  <c:v>9.9198503673524716E-2</c:v>
                </c:pt>
                <c:pt idx="508">
                  <c:v>9.9198503673524716E-2</c:v>
                </c:pt>
                <c:pt idx="509">
                  <c:v>9.9228960340480607E-2</c:v>
                </c:pt>
                <c:pt idx="510">
                  <c:v>0.10160458036303995</c:v>
                </c:pt>
                <c:pt idx="511">
                  <c:v>0.10160458036303995</c:v>
                </c:pt>
                <c:pt idx="512">
                  <c:v>0.10160458036303995</c:v>
                </c:pt>
                <c:pt idx="513">
                  <c:v>0.10193960369955472</c:v>
                </c:pt>
                <c:pt idx="514">
                  <c:v>0.10215280036824595</c:v>
                </c:pt>
                <c:pt idx="515">
                  <c:v>0.10248782370476073</c:v>
                </c:pt>
                <c:pt idx="516">
                  <c:v>0.10288376037518727</c:v>
                </c:pt>
                <c:pt idx="517">
                  <c:v>0.10288376037518727</c:v>
                </c:pt>
                <c:pt idx="518">
                  <c:v>0.10303604370996672</c:v>
                </c:pt>
                <c:pt idx="519">
                  <c:v>0.10559440373426139</c:v>
                </c:pt>
                <c:pt idx="520">
                  <c:v>0.10559440373426139</c:v>
                </c:pt>
                <c:pt idx="521">
                  <c:v>0.10623399374033507</c:v>
                </c:pt>
                <c:pt idx="522">
                  <c:v>0.10626445040729095</c:v>
                </c:pt>
                <c:pt idx="523">
                  <c:v>0.10629490707424684</c:v>
                </c:pt>
                <c:pt idx="524">
                  <c:v>0.10629490707424684</c:v>
                </c:pt>
                <c:pt idx="525">
                  <c:v>0.10653856040989396</c:v>
                </c:pt>
                <c:pt idx="526">
                  <c:v>0.10653856040989396</c:v>
                </c:pt>
                <c:pt idx="527">
                  <c:v>0.10653856040989396</c:v>
                </c:pt>
                <c:pt idx="528">
                  <c:v>0.10653856040989396</c:v>
                </c:pt>
                <c:pt idx="529">
                  <c:v>0.10653856040989396</c:v>
                </c:pt>
                <c:pt idx="530">
                  <c:v>0.10653856040989396</c:v>
                </c:pt>
                <c:pt idx="531">
                  <c:v>0.10653856040989396</c:v>
                </c:pt>
                <c:pt idx="532">
                  <c:v>0.10653856040989396</c:v>
                </c:pt>
                <c:pt idx="533">
                  <c:v>0.1069344970803205</c:v>
                </c:pt>
                <c:pt idx="534">
                  <c:v>0.10757408708639418</c:v>
                </c:pt>
                <c:pt idx="535">
                  <c:v>0.10943194377070341</c:v>
                </c:pt>
                <c:pt idx="536">
                  <c:v>0.10982788044112997</c:v>
                </c:pt>
                <c:pt idx="537">
                  <c:v>0.11348268047583664</c:v>
                </c:pt>
                <c:pt idx="538">
                  <c:v>0.11438115215103536</c:v>
                </c:pt>
                <c:pt idx="539">
                  <c:v>0.11722885051141098</c:v>
                </c:pt>
                <c:pt idx="540">
                  <c:v>0.11722885051141098</c:v>
                </c:pt>
                <c:pt idx="541">
                  <c:v>0.11823392052095531</c:v>
                </c:pt>
                <c:pt idx="542">
                  <c:v>0.12170598055392666</c:v>
                </c:pt>
                <c:pt idx="543">
                  <c:v>0.12170598055392666</c:v>
                </c:pt>
                <c:pt idx="544">
                  <c:v>0.12170598055392666</c:v>
                </c:pt>
                <c:pt idx="545">
                  <c:v>0.12191917722261789</c:v>
                </c:pt>
                <c:pt idx="546">
                  <c:v>0.12191917722261789</c:v>
                </c:pt>
                <c:pt idx="547">
                  <c:v>0.12191917722261789</c:v>
                </c:pt>
                <c:pt idx="548">
                  <c:v>0.12191917722261789</c:v>
                </c:pt>
                <c:pt idx="549">
                  <c:v>0.12237602722695622</c:v>
                </c:pt>
                <c:pt idx="550">
                  <c:v>0.12237602722695622</c:v>
                </c:pt>
                <c:pt idx="551">
                  <c:v>0.12240648389391211</c:v>
                </c:pt>
                <c:pt idx="552">
                  <c:v>0.12240648389391211</c:v>
                </c:pt>
                <c:pt idx="553">
                  <c:v>0.12240648389391211</c:v>
                </c:pt>
                <c:pt idx="554">
                  <c:v>0.12255876722869155</c:v>
                </c:pt>
                <c:pt idx="555">
                  <c:v>0.12280242056433865</c:v>
                </c:pt>
                <c:pt idx="556">
                  <c:v>0.12554352059036866</c:v>
                </c:pt>
                <c:pt idx="557">
                  <c:v>0.12557397725732455</c:v>
                </c:pt>
                <c:pt idx="558">
                  <c:v>0.12557397725732455</c:v>
                </c:pt>
                <c:pt idx="559">
                  <c:v>0.12600037059470701</c:v>
                </c:pt>
                <c:pt idx="560">
                  <c:v>0.12624402393035411</c:v>
                </c:pt>
                <c:pt idx="561">
                  <c:v>0.12712726727207488</c:v>
                </c:pt>
                <c:pt idx="562">
                  <c:v>0.12935060395985479</c:v>
                </c:pt>
                <c:pt idx="563">
                  <c:v>0.12959425729550189</c:v>
                </c:pt>
                <c:pt idx="564">
                  <c:v>0.13066024063895801</c:v>
                </c:pt>
                <c:pt idx="565">
                  <c:v>0.13349271066585569</c:v>
                </c:pt>
                <c:pt idx="566">
                  <c:v>0.13361453733367923</c:v>
                </c:pt>
                <c:pt idx="567">
                  <c:v>0.13382773400237047</c:v>
                </c:pt>
                <c:pt idx="568">
                  <c:v>0.13385819066932636</c:v>
                </c:pt>
                <c:pt idx="569">
                  <c:v>0.13385819066932636</c:v>
                </c:pt>
                <c:pt idx="570">
                  <c:v>0.13714751070056236</c:v>
                </c:pt>
                <c:pt idx="571">
                  <c:v>0.13800029737532726</c:v>
                </c:pt>
                <c:pt idx="572">
                  <c:v>0.14128961740656326</c:v>
                </c:pt>
                <c:pt idx="573">
                  <c:v>0.14186829407872514</c:v>
                </c:pt>
                <c:pt idx="574">
                  <c:v>0.14214240408132814</c:v>
                </c:pt>
                <c:pt idx="575">
                  <c:v>0.14491396077431404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E6-4977-9B50-9147916D3C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E6-4977-9B50-9147916D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2552"/>
        <c:axId val="1"/>
      </c:scatterChart>
      <c:valAx>
        <c:axId val="86129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032258064516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2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22580645161291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645161290322576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7-4FC0-A920-722EE86616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7-4FC0-A920-722EE86616F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7-4FC0-A920-722EE86616F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7-4FC0-A920-722EE86616F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7-4FC0-A920-722EE86616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7-4FC0-A920-722EE86616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7-4FC0-A920-722EE86616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6.3046439996884515E-2</c:v>
                </c:pt>
                <c:pt idx="382">
                  <c:v>6.3076896663840407E-2</c:v>
                </c:pt>
                <c:pt idx="383">
                  <c:v>6.3533746668178737E-2</c:v>
                </c:pt>
                <c:pt idx="384">
                  <c:v>6.3716486669914071E-2</c:v>
                </c:pt>
                <c:pt idx="385">
                  <c:v>6.3716486669914071E-2</c:v>
                </c:pt>
                <c:pt idx="386">
                  <c:v>6.3929683338605298E-2</c:v>
                </c:pt>
                <c:pt idx="387">
                  <c:v>6.4173336674252401E-2</c:v>
                </c:pt>
                <c:pt idx="388">
                  <c:v>6.4447446676855411E-2</c:v>
                </c:pt>
                <c:pt idx="389">
                  <c:v>6.4447446676855411E-2</c:v>
                </c:pt>
                <c:pt idx="390">
                  <c:v>6.4477903343811302E-2</c:v>
                </c:pt>
                <c:pt idx="391">
                  <c:v>6.4630186678590745E-2</c:v>
                </c:pt>
                <c:pt idx="392">
                  <c:v>6.4904296681193741E-2</c:v>
                </c:pt>
                <c:pt idx="393">
                  <c:v>6.609210669247341E-2</c:v>
                </c:pt>
                <c:pt idx="394">
                  <c:v>6.6488043362899971E-2</c:v>
                </c:pt>
                <c:pt idx="395">
                  <c:v>6.6488043362899971E-2</c:v>
                </c:pt>
                <c:pt idx="396">
                  <c:v>6.6762153365502966E-2</c:v>
                </c:pt>
                <c:pt idx="397">
                  <c:v>6.6975350034194192E-2</c:v>
                </c:pt>
                <c:pt idx="398">
                  <c:v>6.7432200038532522E-2</c:v>
                </c:pt>
                <c:pt idx="399">
                  <c:v>6.767585337417964E-2</c:v>
                </c:pt>
                <c:pt idx="400">
                  <c:v>6.8071790044606201E-2</c:v>
                </c:pt>
                <c:pt idx="401">
                  <c:v>6.8071790044606201E-2</c:v>
                </c:pt>
                <c:pt idx="402">
                  <c:v>6.813270337851797E-2</c:v>
                </c:pt>
                <c:pt idx="403">
                  <c:v>6.8315443380253305E-2</c:v>
                </c:pt>
                <c:pt idx="404">
                  <c:v>6.8772293384591635E-2</c:v>
                </c:pt>
                <c:pt idx="405">
                  <c:v>6.8833206718503417E-2</c:v>
                </c:pt>
                <c:pt idx="406">
                  <c:v>7.0630150068900874E-2</c:v>
                </c:pt>
                <c:pt idx="407">
                  <c:v>7.0660606735856751E-2</c:v>
                </c:pt>
                <c:pt idx="408">
                  <c:v>7.093471673845976E-2</c:v>
                </c:pt>
                <c:pt idx="409">
                  <c:v>7.0965173405415652E-2</c:v>
                </c:pt>
                <c:pt idx="410">
                  <c:v>7.1147913407150973E-2</c:v>
                </c:pt>
                <c:pt idx="411">
                  <c:v>7.1269740074974539E-2</c:v>
                </c:pt>
                <c:pt idx="412">
                  <c:v>7.1330653408886308E-2</c:v>
                </c:pt>
                <c:pt idx="413">
                  <c:v>7.1513393410621642E-2</c:v>
                </c:pt>
                <c:pt idx="414">
                  <c:v>7.1513393410621642E-2</c:v>
                </c:pt>
                <c:pt idx="415">
                  <c:v>7.1604763411489317E-2</c:v>
                </c:pt>
                <c:pt idx="416">
                  <c:v>7.1635220078445208E-2</c:v>
                </c:pt>
                <c:pt idx="417">
                  <c:v>7.1635220078445208E-2</c:v>
                </c:pt>
                <c:pt idx="418">
                  <c:v>7.175704674626876E-2</c:v>
                </c:pt>
                <c:pt idx="419">
                  <c:v>7.2031156748871755E-2</c:v>
                </c:pt>
                <c:pt idx="420">
                  <c:v>7.221389675060709E-2</c:v>
                </c:pt>
                <c:pt idx="421">
                  <c:v>7.2427093419298316E-2</c:v>
                </c:pt>
                <c:pt idx="422">
                  <c:v>7.2488006753210099E-2</c:v>
                </c:pt>
                <c:pt idx="423">
                  <c:v>7.2731660088857203E-2</c:v>
                </c:pt>
                <c:pt idx="424">
                  <c:v>7.4559060106210537E-2</c:v>
                </c:pt>
                <c:pt idx="425">
                  <c:v>7.4711343440989994E-2</c:v>
                </c:pt>
                <c:pt idx="426">
                  <c:v>7.5107280111416541E-2</c:v>
                </c:pt>
                <c:pt idx="427">
                  <c:v>7.5107280111416541E-2</c:v>
                </c:pt>
                <c:pt idx="428">
                  <c:v>7.5168193445328324E-2</c:v>
                </c:pt>
                <c:pt idx="429">
                  <c:v>7.5290020113151876E-2</c:v>
                </c:pt>
                <c:pt idx="430">
                  <c:v>7.5320476780107767E-2</c:v>
                </c:pt>
                <c:pt idx="431">
                  <c:v>7.5320476780107767E-2</c:v>
                </c:pt>
                <c:pt idx="432">
                  <c:v>7.5320476780107767E-2</c:v>
                </c:pt>
                <c:pt idx="433">
                  <c:v>7.5625043449666654E-2</c:v>
                </c:pt>
                <c:pt idx="434">
                  <c:v>7.5807783451401989E-2</c:v>
                </c:pt>
                <c:pt idx="435">
                  <c:v>7.5868696785313772E-2</c:v>
                </c:pt>
                <c:pt idx="436">
                  <c:v>7.6020980120093215E-2</c:v>
                </c:pt>
                <c:pt idx="437">
                  <c:v>7.6112350120960875E-2</c:v>
                </c:pt>
                <c:pt idx="438">
                  <c:v>7.6173263454872658E-2</c:v>
                </c:pt>
                <c:pt idx="439">
                  <c:v>7.6386460123563885E-2</c:v>
                </c:pt>
                <c:pt idx="440">
                  <c:v>7.8914363480902666E-2</c:v>
                </c:pt>
                <c:pt idx="441">
                  <c:v>7.9005733481770327E-2</c:v>
                </c:pt>
                <c:pt idx="442">
                  <c:v>7.9005733481770327E-2</c:v>
                </c:pt>
                <c:pt idx="443">
                  <c:v>7.9432126819152779E-2</c:v>
                </c:pt>
                <c:pt idx="444">
                  <c:v>7.9432126819152779E-2</c:v>
                </c:pt>
                <c:pt idx="445">
                  <c:v>7.9645323487844005E-2</c:v>
                </c:pt>
                <c:pt idx="446">
                  <c:v>7.9675780154799883E-2</c:v>
                </c:pt>
                <c:pt idx="447">
                  <c:v>7.9706236821755774E-2</c:v>
                </c:pt>
                <c:pt idx="448">
                  <c:v>7.9919433490447001E-2</c:v>
                </c:pt>
                <c:pt idx="449">
                  <c:v>7.9919433490447001E-2</c:v>
                </c:pt>
                <c:pt idx="450">
                  <c:v>8.0224000160005887E-2</c:v>
                </c:pt>
                <c:pt idx="451">
                  <c:v>8.028491349391767E-2</c:v>
                </c:pt>
                <c:pt idx="452">
                  <c:v>8.028491349391767E-2</c:v>
                </c:pt>
                <c:pt idx="453">
                  <c:v>8.2355966846918122E-2</c:v>
                </c:pt>
                <c:pt idx="454">
                  <c:v>8.2355966846918122E-2</c:v>
                </c:pt>
                <c:pt idx="455">
                  <c:v>8.2355966846918122E-2</c:v>
                </c:pt>
                <c:pt idx="456">
                  <c:v>8.2508250181697565E-2</c:v>
                </c:pt>
                <c:pt idx="457">
                  <c:v>8.2751903517344669E-2</c:v>
                </c:pt>
                <c:pt idx="458">
                  <c:v>8.2873730185168235E-2</c:v>
                </c:pt>
                <c:pt idx="459">
                  <c:v>8.314784018777123E-2</c:v>
                </c:pt>
                <c:pt idx="460">
                  <c:v>8.3300123522550673E-2</c:v>
                </c:pt>
                <c:pt idx="461">
                  <c:v>8.3361036856462456E-2</c:v>
                </c:pt>
                <c:pt idx="462">
                  <c:v>8.3452406857330116E-2</c:v>
                </c:pt>
                <c:pt idx="463">
                  <c:v>8.3452406857330116E-2</c:v>
                </c:pt>
                <c:pt idx="464">
                  <c:v>8.3513320191241899E-2</c:v>
                </c:pt>
                <c:pt idx="465">
                  <c:v>8.3574233525153682E-2</c:v>
                </c:pt>
                <c:pt idx="466">
                  <c:v>8.3665603526021343E-2</c:v>
                </c:pt>
                <c:pt idx="467">
                  <c:v>8.3970170195580229E-2</c:v>
                </c:pt>
                <c:pt idx="468">
                  <c:v>8.6284876884227799E-2</c:v>
                </c:pt>
                <c:pt idx="469">
                  <c:v>8.6680813554654346E-2</c:v>
                </c:pt>
                <c:pt idx="470">
                  <c:v>8.677218355552202E-2</c:v>
                </c:pt>
                <c:pt idx="471">
                  <c:v>8.6802640222477911E-2</c:v>
                </c:pt>
                <c:pt idx="472">
                  <c:v>8.6833096889433789E-2</c:v>
                </c:pt>
                <c:pt idx="473">
                  <c:v>8.6985380224213246E-2</c:v>
                </c:pt>
                <c:pt idx="474">
                  <c:v>8.7046293558125015E-2</c:v>
                </c:pt>
                <c:pt idx="475">
                  <c:v>8.7289946893772133E-2</c:v>
                </c:pt>
                <c:pt idx="476">
                  <c:v>8.7503143562463345E-2</c:v>
                </c:pt>
                <c:pt idx="477">
                  <c:v>8.7655426897242802E-2</c:v>
                </c:pt>
                <c:pt idx="478">
                  <c:v>8.7655426897242802E-2</c:v>
                </c:pt>
                <c:pt idx="479">
                  <c:v>8.7655426897242802E-2</c:v>
                </c:pt>
                <c:pt idx="480">
                  <c:v>8.8112276901581132E-2</c:v>
                </c:pt>
                <c:pt idx="481">
                  <c:v>8.9756936917199132E-2</c:v>
                </c:pt>
                <c:pt idx="482">
                  <c:v>9.0487896924140471E-2</c:v>
                </c:pt>
                <c:pt idx="483">
                  <c:v>9.0914290261522909E-2</c:v>
                </c:pt>
                <c:pt idx="484">
                  <c:v>9.1157943597170027E-2</c:v>
                </c:pt>
                <c:pt idx="485">
                  <c:v>9.1203628597603864E-2</c:v>
                </c:pt>
                <c:pt idx="486">
                  <c:v>9.121885693108181E-2</c:v>
                </c:pt>
                <c:pt idx="487">
                  <c:v>9.1492966933684805E-2</c:v>
                </c:pt>
                <c:pt idx="488">
                  <c:v>9.2102100272802592E-2</c:v>
                </c:pt>
                <c:pt idx="489">
                  <c:v>9.4508176962317808E-2</c:v>
                </c:pt>
                <c:pt idx="490">
                  <c:v>9.4843200298832586E-2</c:v>
                </c:pt>
                <c:pt idx="491">
                  <c:v>9.4843200298832586E-2</c:v>
                </c:pt>
                <c:pt idx="492">
                  <c:v>9.4843200298832586E-2</c:v>
                </c:pt>
                <c:pt idx="493">
                  <c:v>9.5025940300567921E-2</c:v>
                </c:pt>
                <c:pt idx="494">
                  <c:v>9.5086853634479704E-2</c:v>
                </c:pt>
                <c:pt idx="495">
                  <c:v>9.530005030317093E-2</c:v>
                </c:pt>
                <c:pt idx="496">
                  <c:v>9.5543703638818034E-2</c:v>
                </c:pt>
                <c:pt idx="497">
                  <c:v>9.770612699268616E-2</c:v>
                </c:pt>
                <c:pt idx="498">
                  <c:v>9.8284803664848042E-2</c:v>
                </c:pt>
                <c:pt idx="499">
                  <c:v>9.8498000333539268E-2</c:v>
                </c:pt>
                <c:pt idx="500">
                  <c:v>9.8711197002230494E-2</c:v>
                </c:pt>
                <c:pt idx="501">
                  <c:v>9.8711197002230494E-2</c:v>
                </c:pt>
                <c:pt idx="502">
                  <c:v>9.8741653669186386E-2</c:v>
                </c:pt>
                <c:pt idx="503">
                  <c:v>9.8802567003098155E-2</c:v>
                </c:pt>
                <c:pt idx="504">
                  <c:v>9.8985307004833489E-2</c:v>
                </c:pt>
                <c:pt idx="505">
                  <c:v>9.9107133672657041E-2</c:v>
                </c:pt>
                <c:pt idx="506">
                  <c:v>9.9137590339612933E-2</c:v>
                </c:pt>
                <c:pt idx="507">
                  <c:v>9.9198503673524716E-2</c:v>
                </c:pt>
                <c:pt idx="508">
                  <c:v>9.9198503673524716E-2</c:v>
                </c:pt>
                <c:pt idx="509">
                  <c:v>9.9228960340480607E-2</c:v>
                </c:pt>
                <c:pt idx="510">
                  <c:v>0.10160458036303995</c:v>
                </c:pt>
                <c:pt idx="511">
                  <c:v>0.10160458036303995</c:v>
                </c:pt>
                <c:pt idx="512">
                  <c:v>0.10160458036303995</c:v>
                </c:pt>
                <c:pt idx="513">
                  <c:v>0.10193960369955472</c:v>
                </c:pt>
                <c:pt idx="514">
                  <c:v>0.10215280036824595</c:v>
                </c:pt>
                <c:pt idx="515">
                  <c:v>0.10248782370476073</c:v>
                </c:pt>
                <c:pt idx="516">
                  <c:v>0.10288376037518727</c:v>
                </c:pt>
                <c:pt idx="517">
                  <c:v>0.10288376037518727</c:v>
                </c:pt>
                <c:pt idx="518">
                  <c:v>0.10303604370996672</c:v>
                </c:pt>
                <c:pt idx="519">
                  <c:v>0.10559440373426139</c:v>
                </c:pt>
                <c:pt idx="520">
                  <c:v>0.10559440373426139</c:v>
                </c:pt>
                <c:pt idx="521">
                  <c:v>0.10623399374033507</c:v>
                </c:pt>
                <c:pt idx="522">
                  <c:v>0.10626445040729095</c:v>
                </c:pt>
                <c:pt idx="523">
                  <c:v>0.10629490707424684</c:v>
                </c:pt>
                <c:pt idx="524">
                  <c:v>0.10629490707424684</c:v>
                </c:pt>
                <c:pt idx="525">
                  <c:v>0.10653856040989396</c:v>
                </c:pt>
                <c:pt idx="526">
                  <c:v>0.10653856040989396</c:v>
                </c:pt>
                <c:pt idx="527">
                  <c:v>0.10653856040989396</c:v>
                </c:pt>
                <c:pt idx="528">
                  <c:v>0.10653856040989396</c:v>
                </c:pt>
                <c:pt idx="529">
                  <c:v>0.10653856040989396</c:v>
                </c:pt>
                <c:pt idx="530">
                  <c:v>0.10653856040989396</c:v>
                </c:pt>
                <c:pt idx="531">
                  <c:v>0.10653856040989396</c:v>
                </c:pt>
                <c:pt idx="532">
                  <c:v>0.10653856040989396</c:v>
                </c:pt>
                <c:pt idx="533">
                  <c:v>0.1069344970803205</c:v>
                </c:pt>
                <c:pt idx="534">
                  <c:v>0.10757408708639418</c:v>
                </c:pt>
                <c:pt idx="535">
                  <c:v>0.10943194377070341</c:v>
                </c:pt>
                <c:pt idx="536">
                  <c:v>0.10982788044112997</c:v>
                </c:pt>
                <c:pt idx="537">
                  <c:v>0.11348268047583664</c:v>
                </c:pt>
                <c:pt idx="538">
                  <c:v>0.11438115215103536</c:v>
                </c:pt>
                <c:pt idx="539">
                  <c:v>0.11722885051141098</c:v>
                </c:pt>
                <c:pt idx="540">
                  <c:v>0.11722885051141098</c:v>
                </c:pt>
                <c:pt idx="541">
                  <c:v>0.11823392052095531</c:v>
                </c:pt>
                <c:pt idx="542">
                  <c:v>0.12170598055392666</c:v>
                </c:pt>
                <c:pt idx="543">
                  <c:v>0.12170598055392666</c:v>
                </c:pt>
                <c:pt idx="544">
                  <c:v>0.12170598055392666</c:v>
                </c:pt>
                <c:pt idx="545">
                  <c:v>0.12191917722261789</c:v>
                </c:pt>
                <c:pt idx="546">
                  <c:v>0.12191917722261789</c:v>
                </c:pt>
                <c:pt idx="547">
                  <c:v>0.12191917722261789</c:v>
                </c:pt>
                <c:pt idx="548">
                  <c:v>0.12191917722261789</c:v>
                </c:pt>
                <c:pt idx="549">
                  <c:v>0.12237602722695622</c:v>
                </c:pt>
                <c:pt idx="550">
                  <c:v>0.12237602722695622</c:v>
                </c:pt>
                <c:pt idx="551">
                  <c:v>0.12240648389391211</c:v>
                </c:pt>
                <c:pt idx="552">
                  <c:v>0.12240648389391211</c:v>
                </c:pt>
                <c:pt idx="553">
                  <c:v>0.12240648389391211</c:v>
                </c:pt>
                <c:pt idx="554">
                  <c:v>0.12255876722869155</c:v>
                </c:pt>
                <c:pt idx="555">
                  <c:v>0.12280242056433865</c:v>
                </c:pt>
                <c:pt idx="556">
                  <c:v>0.12554352059036866</c:v>
                </c:pt>
                <c:pt idx="557">
                  <c:v>0.12557397725732455</c:v>
                </c:pt>
                <c:pt idx="558">
                  <c:v>0.12557397725732455</c:v>
                </c:pt>
                <c:pt idx="559">
                  <c:v>0.12600037059470701</c:v>
                </c:pt>
                <c:pt idx="560">
                  <c:v>0.12624402393035411</c:v>
                </c:pt>
                <c:pt idx="561">
                  <c:v>0.12712726727207488</c:v>
                </c:pt>
                <c:pt idx="562">
                  <c:v>0.12935060395985479</c:v>
                </c:pt>
                <c:pt idx="563">
                  <c:v>0.12959425729550189</c:v>
                </c:pt>
                <c:pt idx="564">
                  <c:v>0.13066024063895801</c:v>
                </c:pt>
                <c:pt idx="565">
                  <c:v>0.13349271066585569</c:v>
                </c:pt>
                <c:pt idx="566">
                  <c:v>0.13361453733367923</c:v>
                </c:pt>
                <c:pt idx="567">
                  <c:v>0.13382773400237047</c:v>
                </c:pt>
                <c:pt idx="568">
                  <c:v>0.13385819066932636</c:v>
                </c:pt>
                <c:pt idx="569">
                  <c:v>0.13385819066932636</c:v>
                </c:pt>
                <c:pt idx="570">
                  <c:v>0.13714751070056236</c:v>
                </c:pt>
                <c:pt idx="571">
                  <c:v>0.13800029737532726</c:v>
                </c:pt>
                <c:pt idx="572">
                  <c:v>0.14128961740656326</c:v>
                </c:pt>
                <c:pt idx="573">
                  <c:v>0.14186829407872514</c:v>
                </c:pt>
                <c:pt idx="574">
                  <c:v>0.14214240408132814</c:v>
                </c:pt>
                <c:pt idx="575">
                  <c:v>0.14491396077431404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7-4FC0-A920-722EE86616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7-4FC0-A920-722EE866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4680"/>
        <c:axId val="1"/>
      </c:scatterChart>
      <c:valAx>
        <c:axId val="86128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3548387096773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114300</xdr:rowOff>
    </xdr:from>
    <xdr:to>
      <xdr:col>16</xdr:col>
      <xdr:colOff>323850</xdr:colOff>
      <xdr:row>18</xdr:row>
      <xdr:rowOff>142875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2E9B874-F3AB-C6F6-0C1F-646EFFE0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912CA96-4458-12F0-2FB5-CA02727B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438150</xdr:colOff>
      <xdr:row>0</xdr:row>
      <xdr:rowOff>0</xdr:rowOff>
    </xdr:from>
    <xdr:to>
      <xdr:col>36</xdr:col>
      <xdr:colOff>171450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DAB84C-AA74-109E-E8AE-D39964586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v-astro.de/sfs/BAVM_link.php?BAVMnr=18" TargetMode="External"/><Relationship Id="rId299" Type="http://schemas.openxmlformats.org/officeDocument/2006/relationships/hyperlink" Target="http://vsolj.cetus-net.org/no45.pdf" TargetMode="External"/><Relationship Id="rId303" Type="http://schemas.openxmlformats.org/officeDocument/2006/relationships/hyperlink" Target="http://vsolj.cetus-net.org/no46.pdf" TargetMode="External"/><Relationship Id="rId21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www.bav-astro.de/sfs/BAVM_link.php?BAVMnr=4" TargetMode="External"/><Relationship Id="rId63" Type="http://schemas.openxmlformats.org/officeDocument/2006/relationships/hyperlink" Target="http://www.bav-astro.de/sfs/BAVM_link.php?BAVMnr=8" TargetMode="External"/><Relationship Id="rId84" Type="http://schemas.openxmlformats.org/officeDocument/2006/relationships/hyperlink" Target="http://www.bav-astro.de/sfs/BAVM_link.php?BAVMnr=12" TargetMode="External"/><Relationship Id="rId138" Type="http://schemas.openxmlformats.org/officeDocument/2006/relationships/hyperlink" Target="http://vsolj.cetus-net.org/no47.pdf" TargetMode="External"/><Relationship Id="rId159" Type="http://schemas.openxmlformats.org/officeDocument/2006/relationships/hyperlink" Target="http://vsolj.cetus-net.org/no47.pdf" TargetMode="External"/><Relationship Id="rId324" Type="http://schemas.openxmlformats.org/officeDocument/2006/relationships/hyperlink" Target="http://vsolj.cetus-net.org/vsoljno50.pdf" TargetMode="External"/><Relationship Id="rId345" Type="http://schemas.openxmlformats.org/officeDocument/2006/relationships/hyperlink" Target="http://vsolj.cetus-net.org/vsoljno59.pdf" TargetMode="External"/><Relationship Id="rId170" Type="http://schemas.openxmlformats.org/officeDocument/2006/relationships/hyperlink" Target="http://vsolj.cetus-net.org/no47.pdf" TargetMode="External"/><Relationship Id="rId191" Type="http://schemas.openxmlformats.org/officeDocument/2006/relationships/hyperlink" Target="http://vsolj.cetus-net.org/no47.pdf" TargetMode="External"/><Relationship Id="rId205" Type="http://schemas.openxmlformats.org/officeDocument/2006/relationships/hyperlink" Target="http://www.bav-astro.de/sfs/BAVM_link.php?BAVMnr=38" TargetMode="External"/><Relationship Id="rId226" Type="http://schemas.openxmlformats.org/officeDocument/2006/relationships/hyperlink" Target="http://www.bav-astro.de/sfs/BAVM_link.php?BAVMnr=50" TargetMode="External"/><Relationship Id="rId247" Type="http://schemas.openxmlformats.org/officeDocument/2006/relationships/hyperlink" Target="http://vsolj.cetus-net.org/no47.pdf" TargetMode="External"/><Relationship Id="rId107" Type="http://schemas.openxmlformats.org/officeDocument/2006/relationships/hyperlink" Target="http://www.bav-astro.de/sfs/BAVM_link.php?BAVMnr=15" TargetMode="External"/><Relationship Id="rId268" Type="http://schemas.openxmlformats.org/officeDocument/2006/relationships/hyperlink" Target="http://vsolj.cetus-net.org/no40.pdf" TargetMode="External"/><Relationship Id="rId289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979" TargetMode="External"/><Relationship Id="rId32" Type="http://schemas.openxmlformats.org/officeDocument/2006/relationships/hyperlink" Target="http://www.bav-astro.de/sfs/BAVM_link.php?BAVMnr=4" TargetMode="External"/><Relationship Id="rId53" Type="http://schemas.openxmlformats.org/officeDocument/2006/relationships/hyperlink" Target="http://www.bav-astro.de/sfs/BAVM_link.php?BAVMnr=8" TargetMode="External"/><Relationship Id="rId74" Type="http://schemas.openxmlformats.org/officeDocument/2006/relationships/hyperlink" Target="http://www.bav-astro.de/sfs/BAVM_link.php?BAVMnr=8" TargetMode="External"/><Relationship Id="rId128" Type="http://schemas.openxmlformats.org/officeDocument/2006/relationships/hyperlink" Target="http://vsolj.cetus-net.org/no47.pdf" TargetMode="External"/><Relationship Id="rId149" Type="http://schemas.openxmlformats.org/officeDocument/2006/relationships/hyperlink" Target="http://www.bav-astro.de/sfs/BAVM_link.php?BAVMnr=25" TargetMode="External"/><Relationship Id="rId314" Type="http://schemas.openxmlformats.org/officeDocument/2006/relationships/hyperlink" Target="http://vsolj.cetus-net.org/no48.pdf" TargetMode="External"/><Relationship Id="rId335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bav-astro.de/sfs/BAVM_link.php?BAVMnr=202" TargetMode="External"/><Relationship Id="rId95" Type="http://schemas.openxmlformats.org/officeDocument/2006/relationships/hyperlink" Target="http://www.bav-astro.de/sfs/BAVM_link.php?BAVMnr=12" TargetMode="External"/><Relationship Id="rId160" Type="http://schemas.openxmlformats.org/officeDocument/2006/relationships/hyperlink" Target="http://vsolj.cetus-net.org/no47.pdf" TargetMode="External"/><Relationship Id="rId181" Type="http://schemas.openxmlformats.org/officeDocument/2006/relationships/hyperlink" Target="http://vsolj.cetus-net.org/no47.pdf" TargetMode="External"/><Relationship Id="rId216" Type="http://schemas.openxmlformats.org/officeDocument/2006/relationships/hyperlink" Target="http://www.bav-astro.de/sfs/BAVM_link.php?BAVMnr=43" TargetMode="External"/><Relationship Id="rId237" Type="http://schemas.openxmlformats.org/officeDocument/2006/relationships/hyperlink" Target="http://vsolj.cetus-net.org/no47.pdf" TargetMode="External"/><Relationship Id="rId258" Type="http://schemas.openxmlformats.org/officeDocument/2006/relationships/hyperlink" Target="http://www.bav-astro.de/sfs/BAVM_link.php?BAVMnr=154" TargetMode="External"/><Relationship Id="rId279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www.bav-astro.de/sfs/BAVM_link.php?BAVMnr=4" TargetMode="External"/><Relationship Id="rId64" Type="http://schemas.openxmlformats.org/officeDocument/2006/relationships/hyperlink" Target="http://www.bav-astro.de/sfs/BAVM_link.php?BAVMnr=8" TargetMode="External"/><Relationship Id="rId118" Type="http://schemas.openxmlformats.org/officeDocument/2006/relationships/hyperlink" Target="http://www.bav-astro.de/sfs/BAVM_link.php?BAVMnr=18" TargetMode="External"/><Relationship Id="rId139" Type="http://schemas.openxmlformats.org/officeDocument/2006/relationships/hyperlink" Target="http://vsolj.cetus-net.org/no47.pdf" TargetMode="External"/><Relationship Id="rId290" Type="http://schemas.openxmlformats.org/officeDocument/2006/relationships/hyperlink" Target="http://vsolj.cetus-net.org/no44.pdf" TargetMode="External"/><Relationship Id="rId304" Type="http://schemas.openxmlformats.org/officeDocument/2006/relationships/hyperlink" Target="http://vsolj.cetus-net.org/no46.pdf" TargetMode="External"/><Relationship Id="rId325" Type="http://schemas.openxmlformats.org/officeDocument/2006/relationships/hyperlink" Target="http://var.astro.cz/oejv/issues/oejv0137.pdf" TargetMode="External"/><Relationship Id="rId346" Type="http://schemas.openxmlformats.org/officeDocument/2006/relationships/hyperlink" Target="http://vsolj.cetus-net.org/vsoljno59.pdf" TargetMode="External"/><Relationship Id="rId85" Type="http://schemas.openxmlformats.org/officeDocument/2006/relationships/hyperlink" Target="http://www.bav-astro.de/sfs/BAVM_link.php?BAVMnr=12" TargetMode="External"/><Relationship Id="rId150" Type="http://schemas.openxmlformats.org/officeDocument/2006/relationships/hyperlink" Target="http://vsolj.cetus-net.org/no47.pdf" TargetMode="External"/><Relationship Id="rId171" Type="http://schemas.openxmlformats.org/officeDocument/2006/relationships/hyperlink" Target="http://www.bav-astro.de/sfs/BAVM_link.php?BAVMnr=28" TargetMode="External"/><Relationship Id="rId192" Type="http://schemas.openxmlformats.org/officeDocument/2006/relationships/hyperlink" Target="http://www.bav-astro.de/sfs/BAVM_link.php?BAVMnr=36" TargetMode="External"/><Relationship Id="rId206" Type="http://schemas.openxmlformats.org/officeDocument/2006/relationships/hyperlink" Target="http://vsolj.cetus-net.org/no47.pdf" TargetMode="External"/><Relationship Id="rId227" Type="http://schemas.openxmlformats.org/officeDocument/2006/relationships/hyperlink" Target="http://www.bav-astro.de/sfs/BAVM_link.php?BAVMnr=50" TargetMode="External"/><Relationship Id="rId248" Type="http://schemas.openxmlformats.org/officeDocument/2006/relationships/hyperlink" Target="http://www.bav-astro.de/sfs/BAVM_link.php?BAVMnr=122" TargetMode="External"/><Relationship Id="rId269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www.konkoly.hu/cgi-bin/IBVS?5979" TargetMode="External"/><Relationship Id="rId33" Type="http://schemas.openxmlformats.org/officeDocument/2006/relationships/hyperlink" Target="http://www.bav-astro.de/sfs/BAVM_link.php?BAVMnr=4" TargetMode="External"/><Relationship Id="rId108" Type="http://schemas.openxmlformats.org/officeDocument/2006/relationships/hyperlink" Target="http://www.bav-astro.de/sfs/BAVM_link.php?BAVMnr=15" TargetMode="External"/><Relationship Id="rId129" Type="http://schemas.openxmlformats.org/officeDocument/2006/relationships/hyperlink" Target="http://vsolj.cetus-net.org/no47.pdf" TargetMode="External"/><Relationship Id="rId280" Type="http://schemas.openxmlformats.org/officeDocument/2006/relationships/hyperlink" Target="http://vsolj.cetus-net.org/no42.pdf" TargetMode="External"/><Relationship Id="rId315" Type="http://schemas.openxmlformats.org/officeDocument/2006/relationships/hyperlink" Target="http://vsolj.cetus-net.org/no48.pdf" TargetMode="External"/><Relationship Id="rId336" Type="http://schemas.openxmlformats.org/officeDocument/2006/relationships/hyperlink" Target="http://vsolj.cetus-net.org/vsoljno51.pdf" TargetMode="External"/><Relationship Id="rId54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0" TargetMode="External"/><Relationship Id="rId96" Type="http://schemas.openxmlformats.org/officeDocument/2006/relationships/hyperlink" Target="http://vsolj.cetus-net.org/no47.pdf" TargetMode="External"/><Relationship Id="rId140" Type="http://schemas.openxmlformats.org/officeDocument/2006/relationships/hyperlink" Target="http://vsolj.cetus-net.org/no47.pdf" TargetMode="External"/><Relationship Id="rId161" Type="http://schemas.openxmlformats.org/officeDocument/2006/relationships/hyperlink" Target="http://vsolj.cetus-net.org/no47.pdf" TargetMode="External"/><Relationship Id="rId182" Type="http://schemas.openxmlformats.org/officeDocument/2006/relationships/hyperlink" Target="http://vsolj.cetus-net.org/no47.pdf" TargetMode="External"/><Relationship Id="rId217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www.bav-astro.de/sfs/BAVM_link.php?BAVMnr=174" TargetMode="External"/><Relationship Id="rId238" Type="http://schemas.openxmlformats.org/officeDocument/2006/relationships/hyperlink" Target="http://vsolj.cetus-net.org/no47.pdf" TargetMode="External"/><Relationship Id="rId259" Type="http://schemas.openxmlformats.org/officeDocument/2006/relationships/hyperlink" Target="http://vsolj.cetus-net.org/no39.pdf" TargetMode="External"/><Relationship Id="rId23" Type="http://schemas.openxmlformats.org/officeDocument/2006/relationships/hyperlink" Target="http://vsolj.cetus-net.org/no47.pdf" TargetMode="External"/><Relationship Id="rId119" Type="http://schemas.openxmlformats.org/officeDocument/2006/relationships/hyperlink" Target="http://www.bav-astro.de/sfs/BAVM_link.php?BAVMnr=18" TargetMode="External"/><Relationship Id="rId270" Type="http://schemas.openxmlformats.org/officeDocument/2006/relationships/hyperlink" Target="http://vsolj.cetus-net.org/no40.pdf" TargetMode="External"/><Relationship Id="rId291" Type="http://schemas.openxmlformats.org/officeDocument/2006/relationships/hyperlink" Target="http://vsolj.cetus-net.org/no44.pdf" TargetMode="External"/><Relationship Id="rId305" Type="http://schemas.openxmlformats.org/officeDocument/2006/relationships/hyperlink" Target="http://vsolj.cetus-net.org/no46.pdf" TargetMode="External"/><Relationship Id="rId326" Type="http://schemas.openxmlformats.org/officeDocument/2006/relationships/hyperlink" Target="http://vsolj.cetus-net.org/vsoljno51.pdf" TargetMode="External"/><Relationship Id="rId347" Type="http://schemas.openxmlformats.org/officeDocument/2006/relationships/hyperlink" Target="http://vsolj.cetus-net.org/vsoljno59.pdf" TargetMode="External"/><Relationship Id="rId44" Type="http://schemas.openxmlformats.org/officeDocument/2006/relationships/hyperlink" Target="http://www.bav-astro.de/sfs/BAVM_link.php?BAVMnr=4" TargetMode="External"/><Relationship Id="rId65" Type="http://schemas.openxmlformats.org/officeDocument/2006/relationships/hyperlink" Target="http://www.bav-astro.de/sfs/BAVM_link.php?BAVMnr=8" TargetMode="External"/><Relationship Id="rId86" Type="http://schemas.openxmlformats.org/officeDocument/2006/relationships/hyperlink" Target="http://www.bav-astro.de/sfs/BAVM_link.php?BAVMnr=12" TargetMode="External"/><Relationship Id="rId130" Type="http://schemas.openxmlformats.org/officeDocument/2006/relationships/hyperlink" Target="http://vsolj.cetus-net.org/no47.pdf" TargetMode="External"/><Relationship Id="rId151" Type="http://schemas.openxmlformats.org/officeDocument/2006/relationships/hyperlink" Target="http://www.bav-astro.de/sfs/BAVM_link.php?BAVMnr=25" TargetMode="External"/><Relationship Id="rId172" Type="http://schemas.openxmlformats.org/officeDocument/2006/relationships/hyperlink" Target="http://www.bav-astro.de/sfs/BAVM_link.php?BAVMnr=28" TargetMode="External"/><Relationship Id="rId193" Type="http://schemas.openxmlformats.org/officeDocument/2006/relationships/hyperlink" Target="http://www.bav-astro.de/sfs/BAVM_link.php?BAVMnr=32" TargetMode="External"/><Relationship Id="rId207" Type="http://schemas.openxmlformats.org/officeDocument/2006/relationships/hyperlink" Target="http://www.bav-astro.de/sfs/BAVM_link.php?BAVMnr=39" TargetMode="External"/><Relationship Id="rId228" Type="http://schemas.openxmlformats.org/officeDocument/2006/relationships/hyperlink" Target="http://www.bav-astro.de/sfs/BAVM_link.php?BAVMnr=50" TargetMode="External"/><Relationship Id="rId249" Type="http://schemas.openxmlformats.org/officeDocument/2006/relationships/hyperlink" Target="http://www.bav-astro.de/sfs/BAVM_link.php?BAVMnr=122" TargetMode="External"/><Relationship Id="rId13" Type="http://schemas.openxmlformats.org/officeDocument/2006/relationships/hyperlink" Target="http://www.konkoly.hu/cgi-bin/IBVS?6007" TargetMode="External"/><Relationship Id="rId109" Type="http://schemas.openxmlformats.org/officeDocument/2006/relationships/hyperlink" Target="http://www.bav-astro.de/sfs/BAVM_link.php?BAVMnr=15" TargetMode="External"/><Relationship Id="rId260" Type="http://schemas.openxmlformats.org/officeDocument/2006/relationships/hyperlink" Target="http://vsolj.cetus-net.org/no39.pdf" TargetMode="External"/><Relationship Id="rId281" Type="http://schemas.openxmlformats.org/officeDocument/2006/relationships/hyperlink" Target="http://vsolj.cetus-net.org/no43.pdf" TargetMode="External"/><Relationship Id="rId316" Type="http://schemas.openxmlformats.org/officeDocument/2006/relationships/hyperlink" Target="http://vsolj.cetus-net.org/vsoljno50.pdf" TargetMode="External"/><Relationship Id="rId337" Type="http://schemas.openxmlformats.org/officeDocument/2006/relationships/hyperlink" Target="http://vsolj.cetus-net.org/vsoljno51.pdf" TargetMode="External"/><Relationship Id="rId34" Type="http://schemas.openxmlformats.org/officeDocument/2006/relationships/hyperlink" Target="http://www.bav-astro.de/sfs/BAVM_link.php?BAVMnr=4" TargetMode="External"/><Relationship Id="rId55" Type="http://schemas.openxmlformats.org/officeDocument/2006/relationships/hyperlink" Target="http://www.bav-astro.de/sfs/BAVM_link.php?BAVMnr=8" TargetMode="External"/><Relationship Id="rId76" Type="http://schemas.openxmlformats.org/officeDocument/2006/relationships/hyperlink" Target="http://www.bav-astro.de/sfs/BAVM_link.php?BAVMnr=10" TargetMode="External"/><Relationship Id="rId97" Type="http://schemas.openxmlformats.org/officeDocument/2006/relationships/hyperlink" Target="http://www.bav-astro.de/sfs/BAVM_link.php?BAVMnr=12" TargetMode="External"/><Relationship Id="rId120" Type="http://schemas.openxmlformats.org/officeDocument/2006/relationships/hyperlink" Target="http://www.bav-astro.de/sfs/BAVM_link.php?BAVMnr=18" TargetMode="External"/><Relationship Id="rId14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bav-astro.de/sfs/BAVM_link.php?BAVMnr=178" TargetMode="External"/><Relationship Id="rId162" Type="http://schemas.openxmlformats.org/officeDocument/2006/relationships/hyperlink" Target="http://www.bav-astro.de/sfs/BAVM_link.php?BAVMnr=28" TargetMode="External"/><Relationship Id="rId183" Type="http://schemas.openxmlformats.org/officeDocument/2006/relationships/hyperlink" Target="http://www.bav-astro.de/sfs/BAVM_link.php?BAVMnr=31" TargetMode="External"/><Relationship Id="rId218" Type="http://schemas.openxmlformats.org/officeDocument/2006/relationships/hyperlink" Target="http://www.bav-astro.de/sfs/BAVM_link.php?BAVMnr=43" TargetMode="External"/><Relationship Id="rId239" Type="http://schemas.openxmlformats.org/officeDocument/2006/relationships/hyperlink" Target="http://vsolj.cetus-net.org/no47.pdf" TargetMode="External"/><Relationship Id="rId250" Type="http://schemas.openxmlformats.org/officeDocument/2006/relationships/hyperlink" Target="http://www.bav-astro.de/sfs/BAVM_link.php?BAVMnr=122" TargetMode="External"/><Relationship Id="rId271" Type="http://schemas.openxmlformats.org/officeDocument/2006/relationships/hyperlink" Target="http://vsolj.cetus-net.org/no40.pdf" TargetMode="External"/><Relationship Id="rId292" Type="http://schemas.openxmlformats.org/officeDocument/2006/relationships/hyperlink" Target="http://vsolj.cetus-net.org/no44.pdf" TargetMode="External"/><Relationship Id="rId306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4" TargetMode="External"/><Relationship Id="rId66" Type="http://schemas.openxmlformats.org/officeDocument/2006/relationships/hyperlink" Target="http://www.bav-astro.de/sfs/BAVM_link.php?BAVMnr=8" TargetMode="External"/><Relationship Id="rId87" Type="http://schemas.openxmlformats.org/officeDocument/2006/relationships/hyperlink" Target="http://www.bav-astro.de/sfs/BAVM_link.php?BAVMnr=12" TargetMode="External"/><Relationship Id="rId110" Type="http://schemas.openxmlformats.org/officeDocument/2006/relationships/hyperlink" Target="http://www.bav-astro.de/sfs/BAVM_link.php?BAVMnr=15" TargetMode="External"/><Relationship Id="rId131" Type="http://schemas.openxmlformats.org/officeDocument/2006/relationships/hyperlink" Target="http://vsolj.cetus-net.org/no47.pdf" TargetMode="External"/><Relationship Id="rId327" Type="http://schemas.openxmlformats.org/officeDocument/2006/relationships/hyperlink" Target="http://vsolj.cetus-net.org/vsoljno51.pdf" TargetMode="External"/><Relationship Id="rId348" Type="http://schemas.openxmlformats.org/officeDocument/2006/relationships/hyperlink" Target="http://vsolj.cetus-net.org/vsoljno59.pdf" TargetMode="External"/><Relationship Id="rId152" Type="http://schemas.openxmlformats.org/officeDocument/2006/relationships/hyperlink" Target="http://www.bav-astro.de/sfs/BAVM_link.php?BAVMnr=25" TargetMode="External"/><Relationship Id="rId173" Type="http://schemas.openxmlformats.org/officeDocument/2006/relationships/hyperlink" Target="http://www.bav-astro.de/sfs/BAVM_link.php?BAVMnr=28" TargetMode="External"/><Relationship Id="rId194" Type="http://schemas.openxmlformats.org/officeDocument/2006/relationships/hyperlink" Target="http://www.bav-astro.de/sfs/BAVM_link.php?BAVMnr=39" TargetMode="External"/><Relationship Id="rId208" Type="http://schemas.openxmlformats.org/officeDocument/2006/relationships/hyperlink" Target="http://www.bav-astro.de/sfs/BAVM_link.php?BAVMnr=38" TargetMode="External"/><Relationship Id="rId229" Type="http://schemas.openxmlformats.org/officeDocument/2006/relationships/hyperlink" Target="http://www.bav-astro.de/sfs/BAVM_link.php?BAVMnr=52" TargetMode="External"/><Relationship Id="rId240" Type="http://schemas.openxmlformats.org/officeDocument/2006/relationships/hyperlink" Target="http://www.bav-astro.de/sfs/BAVM_link.php?BAVMnr=93" TargetMode="External"/><Relationship Id="rId261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0" TargetMode="External"/><Relationship Id="rId100" Type="http://schemas.openxmlformats.org/officeDocument/2006/relationships/hyperlink" Target="http://vsolj.cetus-net.org/no47.pdf" TargetMode="External"/><Relationship Id="rId282" Type="http://schemas.openxmlformats.org/officeDocument/2006/relationships/hyperlink" Target="http://vsolj.cetus-net.org/no43.pdf" TargetMode="External"/><Relationship Id="rId317" Type="http://schemas.openxmlformats.org/officeDocument/2006/relationships/hyperlink" Target="http://vsolj.cetus-net.org/vsoljno50.pdf" TargetMode="External"/><Relationship Id="rId338" Type="http://schemas.openxmlformats.org/officeDocument/2006/relationships/hyperlink" Target="http://vsolj.cetus-net.org/vsoljno51.pdf" TargetMode="External"/><Relationship Id="rId8" Type="http://schemas.openxmlformats.org/officeDocument/2006/relationships/hyperlink" Target="http://www.bav-astro.de/sfs/BAVM_link.php?BAVMnr=204" TargetMode="External"/><Relationship Id="rId98" Type="http://schemas.openxmlformats.org/officeDocument/2006/relationships/hyperlink" Target="http://www.bav-astro.de/sfs/BAVM_link.php?BAVMnr=13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vsolj.cetus-net.org/no47.pdf" TargetMode="External"/><Relationship Id="rId163" Type="http://schemas.openxmlformats.org/officeDocument/2006/relationships/hyperlink" Target="http://vsolj.cetus-net.org/no47.pdf" TargetMode="External"/><Relationship Id="rId184" Type="http://schemas.openxmlformats.org/officeDocument/2006/relationships/hyperlink" Target="http://vsolj.cetus-net.org/no47.pdf" TargetMode="External"/><Relationship Id="rId219" Type="http://schemas.openxmlformats.org/officeDocument/2006/relationships/hyperlink" Target="http://www.bav-astro.de/sfs/BAVM_link.php?BAVMnr=43" TargetMode="External"/><Relationship Id="rId230" Type="http://schemas.openxmlformats.org/officeDocument/2006/relationships/hyperlink" Target="http://www.bav-astro.de/sfs/BAVM_link.php?BAVMnr=56" TargetMode="External"/><Relationship Id="rId251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solj.cetus-net.org/no47.pdf" TargetMode="External"/><Relationship Id="rId46" Type="http://schemas.openxmlformats.org/officeDocument/2006/relationships/hyperlink" Target="http://www.bav-astro.de/sfs/BAVM_link.php?BAVMnr=8" TargetMode="External"/><Relationship Id="rId67" Type="http://schemas.openxmlformats.org/officeDocument/2006/relationships/hyperlink" Target="http://www.bav-astro.de/sfs/BAVM_link.php?BAVMnr=8" TargetMode="External"/><Relationship Id="rId272" Type="http://schemas.openxmlformats.org/officeDocument/2006/relationships/hyperlink" Target="http://vsolj.cetus-net.org/no42.pdf" TargetMode="External"/><Relationship Id="rId293" Type="http://schemas.openxmlformats.org/officeDocument/2006/relationships/hyperlink" Target="http://vsolj.cetus-net.org/no44.pdf" TargetMode="External"/><Relationship Id="rId307" Type="http://schemas.openxmlformats.org/officeDocument/2006/relationships/hyperlink" Target="http://vsolj.cetus-net.org/no46.pdf" TargetMode="External"/><Relationship Id="rId328" Type="http://schemas.openxmlformats.org/officeDocument/2006/relationships/hyperlink" Target="http://vsolj.cetus-net.org/vsoljno51.pdf" TargetMode="External"/><Relationship Id="rId349" Type="http://schemas.openxmlformats.org/officeDocument/2006/relationships/hyperlink" Target="http://vsolj.cetus-net.org/vsoljno59.pdf" TargetMode="External"/><Relationship Id="rId20" Type="http://schemas.openxmlformats.org/officeDocument/2006/relationships/hyperlink" Target="http://www.bav-astro.de/sfs/BAVM_link.php?BAVMnr=239" TargetMode="External"/><Relationship Id="rId41" Type="http://schemas.openxmlformats.org/officeDocument/2006/relationships/hyperlink" Target="http://vsolj.cetus-net.org/no47.pdf" TargetMode="External"/><Relationship Id="rId62" Type="http://schemas.openxmlformats.org/officeDocument/2006/relationships/hyperlink" Target="http://www.bav-astro.de/sfs/BAVM_link.php?BAVMnr=8" TargetMode="External"/><Relationship Id="rId83" Type="http://schemas.openxmlformats.org/officeDocument/2006/relationships/hyperlink" Target="http://www.bav-astro.de/sfs/BAVM_link.php?BAVMnr=12" TargetMode="External"/><Relationship Id="rId88" Type="http://schemas.openxmlformats.org/officeDocument/2006/relationships/hyperlink" Target="http://www.bav-astro.de/sfs/BAVM_link.php?BAVMnr=12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vsolj.cetus-net.org/no47.pdf" TargetMode="External"/><Relationship Id="rId153" Type="http://schemas.openxmlformats.org/officeDocument/2006/relationships/hyperlink" Target="http://www.bav-astro.de/sfs/BAVM_link.php?BAVMnr=25" TargetMode="External"/><Relationship Id="rId174" Type="http://schemas.openxmlformats.org/officeDocument/2006/relationships/hyperlink" Target="http://www.bav-astro.de/sfs/BAVM_link.php?BAVMnr=28" TargetMode="External"/><Relationship Id="rId179" Type="http://schemas.openxmlformats.org/officeDocument/2006/relationships/hyperlink" Target="http://www.bav-astro.de/sfs/BAVM_link.php?BAVMnr=28" TargetMode="External"/><Relationship Id="rId195" Type="http://schemas.openxmlformats.org/officeDocument/2006/relationships/hyperlink" Target="http://vsolj.cetus-net.org/no47.pdf" TargetMode="External"/><Relationship Id="rId209" Type="http://schemas.openxmlformats.org/officeDocument/2006/relationships/hyperlink" Target="http://www.bav-astro.de/sfs/BAVM_link.php?BAVMnr=43" TargetMode="External"/><Relationship Id="rId190" Type="http://schemas.openxmlformats.org/officeDocument/2006/relationships/hyperlink" Target="http://www.bav-astro.de/sfs/BAVM_link.php?BAVMnr=31" TargetMode="External"/><Relationship Id="rId204" Type="http://schemas.openxmlformats.org/officeDocument/2006/relationships/hyperlink" Target="http://vsolj.cetus-net.org/no47.pdf" TargetMode="External"/><Relationship Id="rId220" Type="http://schemas.openxmlformats.org/officeDocument/2006/relationships/hyperlink" Target="http://www.bav-astro.de/sfs/BAVM_link.php?BAVMnr=43" TargetMode="External"/><Relationship Id="rId225" Type="http://schemas.openxmlformats.org/officeDocument/2006/relationships/hyperlink" Target="http://www.bav-astro.de/sfs/BAVM_link.php?BAVMnr=50" TargetMode="External"/><Relationship Id="rId241" Type="http://schemas.openxmlformats.org/officeDocument/2006/relationships/hyperlink" Target="http://www.bav-astro.de/sfs/BAVM_link.php?BAVMnr=101" TargetMode="External"/><Relationship Id="rId246" Type="http://schemas.openxmlformats.org/officeDocument/2006/relationships/hyperlink" Target="http://vsolj.cetus-net.org/no47.pdf" TargetMode="External"/><Relationship Id="rId267" Type="http://schemas.openxmlformats.org/officeDocument/2006/relationships/hyperlink" Target="http://vsolj.cetus-net.org/no40.pdf" TargetMode="External"/><Relationship Id="rId288" Type="http://schemas.openxmlformats.org/officeDocument/2006/relationships/hyperlink" Target="http://vsolj.cetus-net.org/no43.pdf" TargetMode="External"/><Relationship Id="rId15" Type="http://schemas.openxmlformats.org/officeDocument/2006/relationships/hyperlink" Target="http://www.konkoly.hu/cgi-bin/IBVS?6007" TargetMode="External"/><Relationship Id="rId36" Type="http://schemas.openxmlformats.org/officeDocument/2006/relationships/hyperlink" Target="http://www.bav-astro.de/sfs/BAVM_link.php?BAVMnr=4" TargetMode="External"/><Relationship Id="rId57" Type="http://schemas.openxmlformats.org/officeDocument/2006/relationships/hyperlink" Target="http://www.bav-astro.de/sfs/BAVM_link.php?BAVMnr=8" TargetMode="External"/><Relationship Id="rId106" Type="http://schemas.openxmlformats.org/officeDocument/2006/relationships/hyperlink" Target="http://www.bav-astro.de/sfs/BAVM_link.php?BAVMnr=15" TargetMode="External"/><Relationship Id="rId127" Type="http://schemas.openxmlformats.org/officeDocument/2006/relationships/hyperlink" Target="http://vsolj.cetus-net.org/no47.pdf" TargetMode="External"/><Relationship Id="rId262" Type="http://schemas.openxmlformats.org/officeDocument/2006/relationships/hyperlink" Target="http://www.bav-astro.de/sfs/BAVM_link.php?BAVMnr=154" TargetMode="External"/><Relationship Id="rId283" Type="http://schemas.openxmlformats.org/officeDocument/2006/relationships/hyperlink" Target="http://var.astro.cz/oejv/issues/oejv0074.pdf" TargetMode="External"/><Relationship Id="rId313" Type="http://schemas.openxmlformats.org/officeDocument/2006/relationships/hyperlink" Target="http://vsolj.cetus-net.org/no48.pdf" TargetMode="External"/><Relationship Id="rId318" Type="http://schemas.openxmlformats.org/officeDocument/2006/relationships/hyperlink" Target="http://vsolj.cetus-net.org/vsoljno50.pdf" TargetMode="External"/><Relationship Id="rId339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4" TargetMode="External"/><Relationship Id="rId52" Type="http://schemas.openxmlformats.org/officeDocument/2006/relationships/hyperlink" Target="http://www.bav-astro.de/sfs/BAVM_link.php?BAVMnr=8" TargetMode="External"/><Relationship Id="rId73" Type="http://schemas.openxmlformats.org/officeDocument/2006/relationships/hyperlink" Target="http://www.bav-astro.de/sfs/BAVM_link.php?BAVMnr=8" TargetMode="External"/><Relationship Id="rId78" Type="http://schemas.openxmlformats.org/officeDocument/2006/relationships/hyperlink" Target="http://www.bav-astro.de/sfs/BAVM_link.php?BAVMnr=10" TargetMode="External"/><Relationship Id="rId94" Type="http://schemas.openxmlformats.org/officeDocument/2006/relationships/hyperlink" Target="http://vsolj.cetus-net.org/no47.pdf" TargetMode="External"/><Relationship Id="rId99" Type="http://schemas.openxmlformats.org/officeDocument/2006/relationships/hyperlink" Target="http://www.bav-astro.de/sfs/BAVM_link.php?BAVMnr=13" TargetMode="External"/><Relationship Id="rId101" Type="http://schemas.openxmlformats.org/officeDocument/2006/relationships/hyperlink" Target="http://vsolj.cetus-net.org/no47.pdf" TargetMode="External"/><Relationship Id="rId122" Type="http://schemas.openxmlformats.org/officeDocument/2006/relationships/hyperlink" Target="http://www.bav-astro.de/sfs/BAVM_link.php?BAVMnr=18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www.bav-astro.de/sfs/BAVM_link.php?BAVMnr=25" TargetMode="External"/><Relationship Id="rId164" Type="http://schemas.openxmlformats.org/officeDocument/2006/relationships/hyperlink" Target="http://vsolj.cetus-net.org/no47.pdf" TargetMode="External"/><Relationship Id="rId169" Type="http://schemas.openxmlformats.org/officeDocument/2006/relationships/hyperlink" Target="http://www.bav-astro.de/sfs/BAVM_link.php?BAVMnr=28" TargetMode="External"/><Relationship Id="rId185" Type="http://schemas.openxmlformats.org/officeDocument/2006/relationships/hyperlink" Target="http://vsolj.cetus-net.org/no47.pdf" TargetMode="External"/><Relationship Id="rId334" Type="http://schemas.openxmlformats.org/officeDocument/2006/relationships/hyperlink" Target="http://vsolj.cetus-net.org/vsoljno51.pdf" TargetMode="External"/><Relationship Id="rId35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konkoly.hu/cgi-bin/IBVS?5979" TargetMode="External"/><Relationship Id="rId180" Type="http://schemas.openxmlformats.org/officeDocument/2006/relationships/hyperlink" Target="http://vsolj.cetus-net.org/no47.pdf" TargetMode="External"/><Relationship Id="rId210" Type="http://schemas.openxmlformats.org/officeDocument/2006/relationships/hyperlink" Target="http://www.bav-astro.de/sfs/BAVM_link.php?BAVMnr=43" TargetMode="External"/><Relationship Id="rId215" Type="http://schemas.openxmlformats.org/officeDocument/2006/relationships/hyperlink" Target="http://www.bav-astro.de/sfs/BAVM_link.php?BAVMnr=43" TargetMode="External"/><Relationship Id="rId236" Type="http://schemas.openxmlformats.org/officeDocument/2006/relationships/hyperlink" Target="http://vsolj.cetus-net.org/no47.pdf" TargetMode="External"/><Relationship Id="rId257" Type="http://schemas.openxmlformats.org/officeDocument/2006/relationships/hyperlink" Target="http://vsolj.cetus-net.org/no39.pdf" TargetMode="External"/><Relationship Id="rId27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7.pdf" TargetMode="External"/><Relationship Id="rId231" Type="http://schemas.openxmlformats.org/officeDocument/2006/relationships/hyperlink" Target="http://www.bav-astro.de/sfs/BAVM_link.php?BAVMnr=62" TargetMode="External"/><Relationship Id="rId252" Type="http://schemas.openxmlformats.org/officeDocument/2006/relationships/hyperlink" Target="http://www.bav-astro.de/sfs/BAVM_link.php?BAVMnr=122" TargetMode="External"/><Relationship Id="rId273" Type="http://schemas.openxmlformats.org/officeDocument/2006/relationships/hyperlink" Target="http://www.bav-astro.de/sfs/BAVM_link.php?BAVMnr=171" TargetMode="External"/><Relationship Id="rId294" Type="http://schemas.openxmlformats.org/officeDocument/2006/relationships/hyperlink" Target="http://vsolj.cetus-net.org/no44.pdf" TargetMode="External"/><Relationship Id="rId308" Type="http://schemas.openxmlformats.org/officeDocument/2006/relationships/hyperlink" Target="http://vsolj.cetus-net.org/no48.pdf" TargetMode="External"/><Relationship Id="rId329" Type="http://schemas.openxmlformats.org/officeDocument/2006/relationships/hyperlink" Target="http://vsolj.cetus-net.org/vsoljno51.pdf" TargetMode="External"/><Relationship Id="rId47" Type="http://schemas.openxmlformats.org/officeDocument/2006/relationships/hyperlink" Target="http://www.bav-astro.de/sfs/BAVM_link.php?BAVMnr=8" TargetMode="External"/><Relationship Id="rId68" Type="http://schemas.openxmlformats.org/officeDocument/2006/relationships/hyperlink" Target="http://www.bav-astro.de/sfs/BAVM_link.php?BAVMnr=10" TargetMode="External"/><Relationship Id="rId89" Type="http://schemas.openxmlformats.org/officeDocument/2006/relationships/hyperlink" Target="http://www.bav-astro.de/sfs/BAVM_link.php?BAVMnr=12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vsolj.cetus-net.org/no47.pdf" TargetMode="External"/><Relationship Id="rId154" Type="http://schemas.openxmlformats.org/officeDocument/2006/relationships/hyperlink" Target="http://www.bav-astro.de/sfs/BAVM_link.php?BAVMnr=25" TargetMode="External"/><Relationship Id="rId175" Type="http://schemas.openxmlformats.org/officeDocument/2006/relationships/hyperlink" Target="http://www.bav-astro.de/sfs/BAVM_link.php?BAVMnr=28" TargetMode="External"/><Relationship Id="rId340" Type="http://schemas.openxmlformats.org/officeDocument/2006/relationships/hyperlink" Target="http://vsolj.cetus-net.org/vsoljno56.pdf" TargetMode="External"/><Relationship Id="rId196" Type="http://schemas.openxmlformats.org/officeDocument/2006/relationships/hyperlink" Target="http://www.bav-astro.de/sfs/BAVM_link.php?BAVMnr=36" TargetMode="External"/><Relationship Id="rId200" Type="http://schemas.openxmlformats.org/officeDocument/2006/relationships/hyperlink" Target="http://www.bav-astro.de/sfs/BAVM_link.php?BAVMnr=38" TargetMode="External"/><Relationship Id="rId16" Type="http://schemas.openxmlformats.org/officeDocument/2006/relationships/hyperlink" Target="http://var.astro.cz/oejv/issues/oejv0160.pdf" TargetMode="External"/><Relationship Id="rId221" Type="http://schemas.openxmlformats.org/officeDocument/2006/relationships/hyperlink" Target="http://www.bav-astro.de/sfs/BAVM_link.php?BAVMnr=46" TargetMode="External"/><Relationship Id="rId242" Type="http://schemas.openxmlformats.org/officeDocument/2006/relationships/hyperlink" Target="http://vsolj.cetus-net.org/no47.pdf" TargetMode="External"/><Relationship Id="rId263" Type="http://schemas.openxmlformats.org/officeDocument/2006/relationships/hyperlink" Target="http://var.astro.cz/oejv/issues/oejv0074.pdf" TargetMode="External"/><Relationship Id="rId284" Type="http://schemas.openxmlformats.org/officeDocument/2006/relationships/hyperlink" Target="http://www.bav-astro.de/sfs/BAVM_link.php?BAVMnr=171" TargetMode="External"/><Relationship Id="rId319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8" TargetMode="External"/><Relationship Id="rId79" Type="http://schemas.openxmlformats.org/officeDocument/2006/relationships/hyperlink" Target="http://www.bav-astro.de/sfs/BAVM_link.php?BAVMnr=10" TargetMode="External"/><Relationship Id="rId102" Type="http://schemas.openxmlformats.org/officeDocument/2006/relationships/hyperlink" Target="http://www.bav-astro.de/sfs/BAVM_link.php?BAVMnr=13" TargetMode="External"/><Relationship Id="rId123" Type="http://schemas.openxmlformats.org/officeDocument/2006/relationships/hyperlink" Target="http://www.bav-astro.de/sfs/BAVM_link.php?BAVMnr=18" TargetMode="External"/><Relationship Id="rId144" Type="http://schemas.openxmlformats.org/officeDocument/2006/relationships/hyperlink" Target="http://vsolj.cetus-net.org/no47.pdf" TargetMode="External"/><Relationship Id="rId330" Type="http://schemas.openxmlformats.org/officeDocument/2006/relationships/hyperlink" Target="http://vsolj.cetus-net.org/vsoljno51.pdf" TargetMode="External"/><Relationship Id="rId90" Type="http://schemas.openxmlformats.org/officeDocument/2006/relationships/hyperlink" Target="http://www.bav-astro.de/sfs/BAVM_link.php?BAVMnr=12" TargetMode="External"/><Relationship Id="rId165" Type="http://schemas.openxmlformats.org/officeDocument/2006/relationships/hyperlink" Target="http://vsolj.cetus-net.org/no47.pdf" TargetMode="External"/><Relationship Id="rId186" Type="http://schemas.openxmlformats.org/officeDocument/2006/relationships/hyperlink" Target="http://www.bav-astro.de/sfs/BAVM_link.php?BAVMnr=29" TargetMode="External"/><Relationship Id="rId351" Type="http://schemas.openxmlformats.org/officeDocument/2006/relationships/hyperlink" Target="http://vsolj.cetus-net.org/vsoljno59.pdf" TargetMode="External"/><Relationship Id="rId211" Type="http://schemas.openxmlformats.org/officeDocument/2006/relationships/hyperlink" Target="http://vsolj.cetus-net.org/no47.pdf" TargetMode="External"/><Relationship Id="rId232" Type="http://schemas.openxmlformats.org/officeDocument/2006/relationships/hyperlink" Target="http://vsolj.cetus-net.org/no47.pdf" TargetMode="External"/><Relationship Id="rId253" Type="http://schemas.openxmlformats.org/officeDocument/2006/relationships/hyperlink" Target="http://www.bav-astro.de/sfs/BAVM_link.php?BAVMnr=131" TargetMode="External"/><Relationship Id="rId274" Type="http://schemas.openxmlformats.org/officeDocument/2006/relationships/hyperlink" Target="http://vsolj.cetus-net.org/no42.pdf" TargetMode="External"/><Relationship Id="rId295" Type="http://schemas.openxmlformats.org/officeDocument/2006/relationships/hyperlink" Target="http://vsolj.cetus-net.org/no44.pdf" TargetMode="External"/><Relationship Id="rId309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www.bav-astro.de/sfs/BAVM_link.php?BAVMnr=8" TargetMode="External"/><Relationship Id="rId69" Type="http://schemas.openxmlformats.org/officeDocument/2006/relationships/hyperlink" Target="http://www.bav-astro.de/sfs/BAVM_link.php?BAVMnr=8" TargetMode="External"/><Relationship Id="rId113" Type="http://schemas.openxmlformats.org/officeDocument/2006/relationships/hyperlink" Target="http://www.bav-astro.de/sfs/BAVM_link.php?BAVMnr=15" TargetMode="External"/><Relationship Id="rId134" Type="http://schemas.openxmlformats.org/officeDocument/2006/relationships/hyperlink" Target="http://vsolj.cetus-net.org/no47.pdf" TargetMode="External"/><Relationship Id="rId320" Type="http://schemas.openxmlformats.org/officeDocument/2006/relationships/hyperlink" Target="http://var.astro.cz/oejv/issues/oejv0137.pdf" TargetMode="External"/><Relationship Id="rId80" Type="http://schemas.openxmlformats.org/officeDocument/2006/relationships/hyperlink" Target="http://www.bav-astro.de/sfs/BAVM_link.php?BAVMnr=12" TargetMode="External"/><Relationship Id="rId155" Type="http://schemas.openxmlformats.org/officeDocument/2006/relationships/hyperlink" Target="http://www.bav-astro.de/sfs/BAVM_link.php?BAVMnr=26" TargetMode="External"/><Relationship Id="rId176" Type="http://schemas.openxmlformats.org/officeDocument/2006/relationships/hyperlink" Target="http://www.bav-astro.de/sfs/BAVM_link.php?BAVMnr=28" TargetMode="External"/><Relationship Id="rId197" Type="http://schemas.openxmlformats.org/officeDocument/2006/relationships/hyperlink" Target="http://www.bav-astro.de/sfs/BAVM_link.php?BAVMnr=38" TargetMode="External"/><Relationship Id="rId341" Type="http://schemas.openxmlformats.org/officeDocument/2006/relationships/hyperlink" Target="http://vsolj.cetus-net.org/vsoljno59.pdf" TargetMode="External"/><Relationship Id="rId201" Type="http://schemas.openxmlformats.org/officeDocument/2006/relationships/hyperlink" Target="http://www.bav-astro.de/sfs/BAVM_link.php?BAVMnr=38" TargetMode="External"/><Relationship Id="rId222" Type="http://schemas.openxmlformats.org/officeDocument/2006/relationships/hyperlink" Target="http://vsolj.cetus-net.org/no47.pdf" TargetMode="External"/><Relationship Id="rId243" Type="http://schemas.openxmlformats.org/officeDocument/2006/relationships/hyperlink" Target="http://vsolj.cetus-net.org/no47.pdf" TargetMode="External"/><Relationship Id="rId264" Type="http://schemas.openxmlformats.org/officeDocument/2006/relationships/hyperlink" Target="http://var.astro.cz/oejv/issues/oejv0074.pdf" TargetMode="External"/><Relationship Id="rId285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59" Type="http://schemas.openxmlformats.org/officeDocument/2006/relationships/hyperlink" Target="http://www.bav-astro.de/sfs/BAVM_link.php?BAVMnr=8" TargetMode="External"/><Relationship Id="rId103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18" TargetMode="External"/><Relationship Id="rId310" Type="http://schemas.openxmlformats.org/officeDocument/2006/relationships/hyperlink" Target="http://vsolj.cetus-net.org/no48.pdf" TargetMode="External"/><Relationship Id="rId70" Type="http://schemas.openxmlformats.org/officeDocument/2006/relationships/hyperlink" Target="http://www.bav-astro.de/sfs/BAVM_link.php?BAVMnr=8" TargetMode="External"/><Relationship Id="rId91" Type="http://schemas.openxmlformats.org/officeDocument/2006/relationships/hyperlink" Target="http://www.bav-astro.de/sfs/BAVM_link.php?BAVMnr=12" TargetMode="External"/><Relationship Id="rId145" Type="http://schemas.openxmlformats.org/officeDocument/2006/relationships/hyperlink" Target="http://www.bav-astro.de/sfs/BAVM_link.php?BAVMnr=26" TargetMode="External"/><Relationship Id="rId166" Type="http://schemas.openxmlformats.org/officeDocument/2006/relationships/hyperlink" Target="http://vsolj.cetus-net.org/no47.pdf" TargetMode="External"/><Relationship Id="rId187" Type="http://schemas.openxmlformats.org/officeDocument/2006/relationships/hyperlink" Target="http://www.bav-astro.de/sfs/BAVM_link.php?BAVMnr=31" TargetMode="External"/><Relationship Id="rId331" Type="http://schemas.openxmlformats.org/officeDocument/2006/relationships/hyperlink" Target="http://vsolj.cetus-net.org/vsoljno51.pdf" TargetMode="External"/><Relationship Id="rId352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var.astro.cz/oejv/issues/oejv0074.pdf" TargetMode="External"/><Relationship Id="rId212" Type="http://schemas.openxmlformats.org/officeDocument/2006/relationships/hyperlink" Target="http://www.bav-astro.de/sfs/BAVM_link.php?BAVMnr=50" TargetMode="External"/><Relationship Id="rId233" Type="http://schemas.openxmlformats.org/officeDocument/2006/relationships/hyperlink" Target="http://vsolj.cetus-net.org/no47.pdf" TargetMode="External"/><Relationship Id="rId254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4" TargetMode="External"/><Relationship Id="rId49" Type="http://schemas.openxmlformats.org/officeDocument/2006/relationships/hyperlink" Target="http://www.bav-astro.de/sfs/BAVM_link.php?BAVMnr=8" TargetMode="External"/><Relationship Id="rId114" Type="http://schemas.openxmlformats.org/officeDocument/2006/relationships/hyperlink" Target="http://www.bav-astro.de/sfs/BAVM_link.php?BAVMnr=15" TargetMode="External"/><Relationship Id="rId275" Type="http://schemas.openxmlformats.org/officeDocument/2006/relationships/hyperlink" Target="http://vsolj.cetus-net.org/no42.pdf" TargetMode="External"/><Relationship Id="rId296" Type="http://schemas.openxmlformats.org/officeDocument/2006/relationships/hyperlink" Target="http://vsolj.cetus-net.org/no44.pdf" TargetMode="External"/><Relationship Id="rId300" Type="http://schemas.openxmlformats.org/officeDocument/2006/relationships/hyperlink" Target="http://vsolj.cetus-net.org/no45.pdf" TargetMode="External"/><Relationship Id="rId60" Type="http://schemas.openxmlformats.org/officeDocument/2006/relationships/hyperlink" Target="http://www.bav-astro.de/sfs/BAVM_link.php?BAVMnr=8" TargetMode="External"/><Relationship Id="rId81" Type="http://schemas.openxmlformats.org/officeDocument/2006/relationships/hyperlink" Target="http://www.bav-astro.de/sfs/BAVM_link.php?BAVMnr=12" TargetMode="External"/><Relationship Id="rId135" Type="http://schemas.openxmlformats.org/officeDocument/2006/relationships/hyperlink" Target="http://vsolj.cetus-net.org/no47.pdf" TargetMode="External"/><Relationship Id="rId156" Type="http://schemas.openxmlformats.org/officeDocument/2006/relationships/hyperlink" Target="http://www.bav-astro.de/sfs/BAVM_link.php?BAVMnr=26" TargetMode="External"/><Relationship Id="rId177" Type="http://schemas.openxmlformats.org/officeDocument/2006/relationships/hyperlink" Target="http://www.bav-astro.de/sfs/BAVM_link.php?BAVMnr=28" TargetMode="External"/><Relationship Id="rId198" Type="http://schemas.openxmlformats.org/officeDocument/2006/relationships/hyperlink" Target="http://www.bav-astro.de/sfs/BAVM_link.php?BAVMnr=38" TargetMode="External"/><Relationship Id="rId321" Type="http://schemas.openxmlformats.org/officeDocument/2006/relationships/hyperlink" Target="http://vsolj.cetus-net.org/vsoljno50.pdf" TargetMode="External"/><Relationship Id="rId342" Type="http://schemas.openxmlformats.org/officeDocument/2006/relationships/hyperlink" Target="http://vsolj.cetus-net.org/vsoljno59.pdf" TargetMode="External"/><Relationship Id="rId202" Type="http://schemas.openxmlformats.org/officeDocument/2006/relationships/hyperlink" Target="http://www.bav-astro.de/sfs/BAVM_link.php?BAVMnr=56" TargetMode="External"/><Relationship Id="rId223" Type="http://schemas.openxmlformats.org/officeDocument/2006/relationships/hyperlink" Target="http://www.bav-astro.de/sfs/BAVM_link.php?BAVMnr=46" TargetMode="External"/><Relationship Id="rId244" Type="http://schemas.openxmlformats.org/officeDocument/2006/relationships/hyperlink" Target="http://www.bav-astro.de/sfs/BAVM_link.php?BAVMnr=113" TargetMode="External"/><Relationship Id="rId18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bav-astro.de/sfs/BAVM_link.php?BAVMnr=4" TargetMode="External"/><Relationship Id="rId265" Type="http://schemas.openxmlformats.org/officeDocument/2006/relationships/hyperlink" Target="http://vsolj.cetus-net.org/no40.pdf" TargetMode="External"/><Relationship Id="rId286" Type="http://schemas.openxmlformats.org/officeDocument/2006/relationships/hyperlink" Target="http://vsolj.cetus-net.org/no43.pdf" TargetMode="External"/><Relationship Id="rId50" Type="http://schemas.openxmlformats.org/officeDocument/2006/relationships/hyperlink" Target="http://www.bav-astro.de/sfs/BAVM_link.php?BAVMnr=8" TargetMode="External"/><Relationship Id="rId104" Type="http://schemas.openxmlformats.org/officeDocument/2006/relationships/hyperlink" Target="http://www.bav-astro.de/sfs/BAVM_link.php?BAVMnr=15" TargetMode="External"/><Relationship Id="rId125" Type="http://schemas.openxmlformats.org/officeDocument/2006/relationships/hyperlink" Target="http://www.bav-astro.de/sfs/BAVM_link.php?BAVMnr=23" TargetMode="External"/><Relationship Id="rId146" Type="http://schemas.openxmlformats.org/officeDocument/2006/relationships/hyperlink" Target="http://www.bav-astro.de/sfs/BAVM_link.php?BAVMnr=26" TargetMode="External"/><Relationship Id="rId167" Type="http://schemas.openxmlformats.org/officeDocument/2006/relationships/hyperlink" Target="http://vsolj.cetus-net.org/no47.pdf" TargetMode="External"/><Relationship Id="rId188" Type="http://schemas.openxmlformats.org/officeDocument/2006/relationships/hyperlink" Target="http://www.bav-astro.de/sfs/BAVM_link.php?BAVMnr=31" TargetMode="External"/><Relationship Id="rId311" Type="http://schemas.openxmlformats.org/officeDocument/2006/relationships/hyperlink" Target="http://vsolj.cetus-net.org/no48.pdf" TargetMode="External"/><Relationship Id="rId332" Type="http://schemas.openxmlformats.org/officeDocument/2006/relationships/hyperlink" Target="http://vsolj.cetus-net.org/vsoljno51.pdf" TargetMode="External"/><Relationship Id="rId71" Type="http://schemas.openxmlformats.org/officeDocument/2006/relationships/hyperlink" Target="http://www.bav-astro.de/sfs/BAVM_link.php?BAVMnr=8" TargetMode="External"/><Relationship Id="rId92" Type="http://schemas.openxmlformats.org/officeDocument/2006/relationships/hyperlink" Target="http://www.bav-astro.de/sfs/BAVM_link.php?BAVMnr=12" TargetMode="External"/><Relationship Id="rId213" Type="http://schemas.openxmlformats.org/officeDocument/2006/relationships/hyperlink" Target="http://www.bav-astro.de/sfs/BAVM_link.php?BAVMnr=43" TargetMode="External"/><Relationship Id="rId234" Type="http://schemas.openxmlformats.org/officeDocument/2006/relationships/hyperlink" Target="http://vsolj.cetus-net.org/no47.pdf" TargetMode="External"/><Relationship Id="rId2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4" TargetMode="External"/><Relationship Id="rId255" Type="http://schemas.openxmlformats.org/officeDocument/2006/relationships/hyperlink" Target="http://var.astro.cz/oejv/issues/oejv0074.pdf" TargetMode="External"/><Relationship Id="rId276" Type="http://schemas.openxmlformats.org/officeDocument/2006/relationships/hyperlink" Target="http://vsolj.cetus-net.org/no42.pdf" TargetMode="External"/><Relationship Id="rId297" Type="http://schemas.openxmlformats.org/officeDocument/2006/relationships/hyperlink" Target="http://www.bav-astro.de/sfs/BAVM_link.php?BAVMnr=179" TargetMode="External"/><Relationship Id="rId40" Type="http://schemas.openxmlformats.org/officeDocument/2006/relationships/hyperlink" Target="http://www.bav-astro.de/sfs/BAVM_link.php?BAVMnr=4" TargetMode="External"/><Relationship Id="rId115" Type="http://schemas.openxmlformats.org/officeDocument/2006/relationships/hyperlink" Target="http://www.bav-astro.de/sfs/BAVM_link.php?BAVMnr=15" TargetMode="External"/><Relationship Id="rId136" Type="http://schemas.openxmlformats.org/officeDocument/2006/relationships/hyperlink" Target="http://vsolj.cetus-net.org/no47.pdf" TargetMode="External"/><Relationship Id="rId157" Type="http://schemas.openxmlformats.org/officeDocument/2006/relationships/hyperlink" Target="http://www.bav-astro.de/sfs/BAVM_link.php?BAVMnr=26" TargetMode="External"/><Relationship Id="rId178" Type="http://schemas.openxmlformats.org/officeDocument/2006/relationships/hyperlink" Target="http://www.bav-astro.de/sfs/BAVM_link.php?BAVMnr=29" TargetMode="External"/><Relationship Id="rId301" Type="http://schemas.openxmlformats.org/officeDocument/2006/relationships/hyperlink" Target="http://vsolj.cetus-net.org/no45.pdf" TargetMode="External"/><Relationship Id="rId322" Type="http://schemas.openxmlformats.org/officeDocument/2006/relationships/hyperlink" Target="http://vsolj.cetus-net.org/vsoljno50.pdf" TargetMode="External"/><Relationship Id="rId343" Type="http://schemas.openxmlformats.org/officeDocument/2006/relationships/hyperlink" Target="http://vsolj.cetus-net.org/vsoljno59.pdf" TargetMode="External"/><Relationship Id="rId61" Type="http://schemas.openxmlformats.org/officeDocument/2006/relationships/hyperlink" Target="http://www.bav-astro.de/sfs/BAVM_link.php?BAVMnr=8" TargetMode="External"/><Relationship Id="rId82" Type="http://schemas.openxmlformats.org/officeDocument/2006/relationships/hyperlink" Target="http://www.bav-astro.de/sfs/BAVM_link.php?BAVMnr=12" TargetMode="External"/><Relationship Id="rId199" Type="http://schemas.openxmlformats.org/officeDocument/2006/relationships/hyperlink" Target="http://vsolj.cetus-net.org/no47.pdf" TargetMode="External"/><Relationship Id="rId203" Type="http://schemas.openxmlformats.org/officeDocument/2006/relationships/hyperlink" Target="http://www.bav-astro.de/sfs/BAVM_link.php?BAVMnr=38" TargetMode="External"/><Relationship Id="rId19" Type="http://schemas.openxmlformats.org/officeDocument/2006/relationships/hyperlink" Target="http://www.bav-astro.de/sfs/BAVM_link.php?BAVMnr=239" TargetMode="External"/><Relationship Id="rId224" Type="http://schemas.openxmlformats.org/officeDocument/2006/relationships/hyperlink" Target="http://www.bav-astro.de/sfs/BAVM_link.php?BAVMnr=56" TargetMode="External"/><Relationship Id="rId245" Type="http://schemas.openxmlformats.org/officeDocument/2006/relationships/hyperlink" Target="http://www.bav-astro.de/sfs/BAVM_link.php?BAVMnr=131" TargetMode="External"/><Relationship Id="rId266" Type="http://schemas.openxmlformats.org/officeDocument/2006/relationships/hyperlink" Target="http://vsolj.cetus-net.org/no40.pdf" TargetMode="External"/><Relationship Id="rId287" Type="http://schemas.openxmlformats.org/officeDocument/2006/relationships/hyperlink" Target="http://vsolj.cetus-net.org/no43.pdf" TargetMode="External"/><Relationship Id="rId30" Type="http://schemas.openxmlformats.org/officeDocument/2006/relationships/hyperlink" Target="http://www.bav-astro.de/sfs/BAVM_link.php?BAVMnr=4" TargetMode="External"/><Relationship Id="rId105" Type="http://schemas.openxmlformats.org/officeDocument/2006/relationships/hyperlink" Target="http://www.bav-astro.de/sfs/BAVM_link.php?BAVMnr=15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solj.cetus-net.org/no47.pdf" TargetMode="External"/><Relationship Id="rId168" Type="http://schemas.openxmlformats.org/officeDocument/2006/relationships/hyperlink" Target="http://www.bav-astro.de/sfs/BAVM_link.php?BAVMnr=28" TargetMode="External"/><Relationship Id="rId312" Type="http://schemas.openxmlformats.org/officeDocument/2006/relationships/hyperlink" Target="http://vsolj.cetus-net.org/no48.pdf" TargetMode="External"/><Relationship Id="rId333" Type="http://schemas.openxmlformats.org/officeDocument/2006/relationships/hyperlink" Target="http://vsolj.cetus-net.org/vsoljno51.pdf" TargetMode="External"/><Relationship Id="rId51" Type="http://schemas.openxmlformats.org/officeDocument/2006/relationships/hyperlink" Target="http://www.bav-astro.de/sfs/BAVM_link.php?BAVMnr=8" TargetMode="External"/><Relationship Id="rId72" Type="http://schemas.openxmlformats.org/officeDocument/2006/relationships/hyperlink" Target="http://www.bav-astro.de/sfs/BAVM_link.php?BAVMnr=8" TargetMode="External"/><Relationship Id="rId93" Type="http://schemas.openxmlformats.org/officeDocument/2006/relationships/hyperlink" Target="http://www.bav-astro.de/sfs/BAVM_link.php?BAVMnr=12" TargetMode="External"/><Relationship Id="rId189" Type="http://schemas.openxmlformats.org/officeDocument/2006/relationships/hyperlink" Target="http://www.bav-astro.de/sfs/BAVM_link.php?BAVMnr=31" TargetMode="External"/><Relationship Id="rId3" Type="http://schemas.openxmlformats.org/officeDocument/2006/relationships/hyperlink" Target="http://www.bav-astro.de/sfs/BAVM_link.php?BAVMnr=174" TargetMode="External"/><Relationship Id="rId214" Type="http://schemas.openxmlformats.org/officeDocument/2006/relationships/hyperlink" Target="http://www.bav-astro.de/sfs/BAVM_link.php?BAVMnr=43" TargetMode="External"/><Relationship Id="rId235" Type="http://schemas.openxmlformats.org/officeDocument/2006/relationships/hyperlink" Target="http://vsolj.cetus-net.org/no47.pdf" TargetMode="External"/><Relationship Id="rId256" Type="http://schemas.openxmlformats.org/officeDocument/2006/relationships/hyperlink" Target="http://vsolj.cetus-net.org/no39.pdf" TargetMode="External"/><Relationship Id="rId277" Type="http://schemas.openxmlformats.org/officeDocument/2006/relationships/hyperlink" Target="http://vsolj.cetus-net.org/no42.pdf" TargetMode="External"/><Relationship Id="rId298" Type="http://schemas.openxmlformats.org/officeDocument/2006/relationships/hyperlink" Target="http://vsolj.cetus-net.org/no45.pdf" TargetMode="External"/><Relationship Id="rId116" Type="http://schemas.openxmlformats.org/officeDocument/2006/relationships/hyperlink" Target="http://www.bav-astro.de/sfs/BAVM_link.php?BAVMnr=18" TargetMode="External"/><Relationship Id="rId137" Type="http://schemas.openxmlformats.org/officeDocument/2006/relationships/hyperlink" Target="http://vsolj.cetus-net.org/no47.pdf" TargetMode="External"/><Relationship Id="rId158" Type="http://schemas.openxmlformats.org/officeDocument/2006/relationships/hyperlink" Target="http://vsolj.cetus-net.org/no47.pdf" TargetMode="External"/><Relationship Id="rId302" Type="http://schemas.openxmlformats.org/officeDocument/2006/relationships/hyperlink" Target="http://vsolj.cetus-net.org/no46.pdf" TargetMode="External"/><Relationship Id="rId323" Type="http://schemas.openxmlformats.org/officeDocument/2006/relationships/hyperlink" Target="http://vsolj.cetus-net.org/vsoljno50.pdf" TargetMode="External"/><Relationship Id="rId34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2"/>
  <sheetViews>
    <sheetView tabSelected="1" workbookViewId="0">
      <pane xSplit="14" ySplit="22" topLeftCell="O58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45641.513500000001</v>
      </c>
      <c r="D4" s="6">
        <v>2.8673042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45641.513500000001</v>
      </c>
    </row>
    <row r="8" spans="1:6" x14ac:dyDescent="0.2">
      <c r="A8" s="1" t="s">
        <v>8</v>
      </c>
      <c r="C8" s="1">
        <f>+D4</f>
        <v>2.8673042</v>
      </c>
    </row>
    <row r="9" spans="1:6" x14ac:dyDescent="0.2">
      <c r="A9" s="9" t="s">
        <v>9</v>
      </c>
      <c r="B9" s="10">
        <v>560</v>
      </c>
      <c r="C9" s="11" t="str">
        <f>"F"&amp;B9</f>
        <v>F560</v>
      </c>
      <c r="D9" s="12" t="str">
        <f>"G"&amp;B9</f>
        <v>G560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INTERCEPT(INDIRECT($D$9):G975,INDIRECT($C$9):F975)</f>
        <v>1.5239727459888108E-3</v>
      </c>
      <c r="D11" s="3"/>
      <c r="E11"/>
    </row>
    <row r="12" spans="1:6" x14ac:dyDescent="0.2">
      <c r="A12" t="s">
        <v>13</v>
      </c>
      <c r="B12"/>
      <c r="C12" s="14">
        <f ca="1">SLOPE(INDIRECT($D$9):G975,INDIRECT($C$9):F975)</f>
        <v>3.0456666955888963E-5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(C7+C11)+(C8+C12)*INT(MAX(F21:F3516))</f>
        <v>59579.628790030816</v>
      </c>
      <c r="E15" s="9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2.867334656666956</v>
      </c>
      <c r="E16" s="9" t="s">
        <v>19</v>
      </c>
      <c r="F16" s="14">
        <f ca="1">NOW()+15018.5+$C$5/24</f>
        <v>59965.870360763889</v>
      </c>
    </row>
    <row r="17" spans="1:21" x14ac:dyDescent="0.2">
      <c r="A17" s="9" t="s">
        <v>20</v>
      </c>
      <c r="B17"/>
      <c r="C17">
        <f>COUNT(C21:C2174)</f>
        <v>581</v>
      </c>
      <c r="E17" s="9" t="s">
        <v>21</v>
      </c>
      <c r="F17" s="14">
        <f ca="1">ROUND(2*(F16-$C$7)/$C$8,0)/2+F15</f>
        <v>4997</v>
      </c>
    </row>
    <row r="18" spans="1:21" x14ac:dyDescent="0.2">
      <c r="A18" s="15" t="s">
        <v>22</v>
      </c>
      <c r="B18"/>
      <c r="C18" s="17">
        <f ca="1">+C15</f>
        <v>59579.628790030816</v>
      </c>
      <c r="D18" s="18">
        <f ca="1">+C16</f>
        <v>2.867334656666956</v>
      </c>
      <c r="E18" s="9" t="s">
        <v>23</v>
      </c>
      <c r="F18" s="12">
        <f ca="1">ROUND(2*(F16-$C$15)/$C$16,0)/2+F15</f>
        <v>135.5</v>
      </c>
    </row>
    <row r="19" spans="1:21" x14ac:dyDescent="0.2">
      <c r="E19" s="9" t="s">
        <v>24</v>
      </c>
      <c r="F19" s="19">
        <f ca="1">+$C$15+$C$16*F18-15018.5-$C$5/24</f>
        <v>44950.048469342524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2">
        <v>24884.97</v>
      </c>
      <c r="D21" s="24"/>
      <c r="E21" s="24">
        <f>+(C21-C$7)/C$8</f>
        <v>-7239.0447794133597</v>
      </c>
      <c r="F21" s="1">
        <f>ROUND(2*E21,0)/2</f>
        <v>-7239</v>
      </c>
      <c r="G21" s="1">
        <f>+C21-(C$7+F21*C$8)</f>
        <v>-0.12839620000158902</v>
      </c>
      <c r="J21" s="1">
        <f>+G21</f>
        <v>-0.12839620000158902</v>
      </c>
      <c r="Q21" s="77">
        <f>+C21-15018.5</f>
        <v>9866.4700000000012</v>
      </c>
    </row>
    <row r="22" spans="1:21" x14ac:dyDescent="0.2">
      <c r="A22" s="22" t="s">
        <v>43</v>
      </c>
      <c r="B22" s="23" t="s">
        <v>44</v>
      </c>
      <c r="C22" s="22">
        <v>31084.098999999998</v>
      </c>
      <c r="D22" s="24"/>
      <c r="E22" s="24">
        <f>+(C22-C$7)/C$8</f>
        <v>-5077.0387390357828</v>
      </c>
      <c r="F22" s="1">
        <f>ROUND(2*E22,0)/2</f>
        <v>-5077</v>
      </c>
      <c r="G22" s="1">
        <f>+C22-(C$7+F22*C$8)</f>
        <v>-0.11107660000197939</v>
      </c>
      <c r="J22" s="1">
        <f>+G22</f>
        <v>-0.11107660000197939</v>
      </c>
      <c r="Q22" s="77">
        <f>+C22-15018.5</f>
        <v>16065.598999999998</v>
      </c>
    </row>
    <row r="23" spans="1:21" x14ac:dyDescent="0.2">
      <c r="A23" s="22" t="s">
        <v>43</v>
      </c>
      <c r="B23" s="23" t="s">
        <v>44</v>
      </c>
      <c r="C23" s="22">
        <v>31086.981</v>
      </c>
      <c r="D23" s="24"/>
      <c r="E23" s="24">
        <f>+(C23-C$7)/C$8</f>
        <v>-5076.0336137337645</v>
      </c>
      <c r="F23" s="1">
        <f>ROUND(2*E23,0)/2</f>
        <v>-5076</v>
      </c>
      <c r="G23" s="1">
        <f>+C23-(C$7+F23*C$8)</f>
        <v>-9.6380800001497846E-2</v>
      </c>
      <c r="J23" s="1">
        <f>+G23</f>
        <v>-9.6380800001497846E-2</v>
      </c>
      <c r="Q23" s="77">
        <f>+C23-15018.5</f>
        <v>16068.481</v>
      </c>
    </row>
    <row r="24" spans="1:21" x14ac:dyDescent="0.2">
      <c r="A24" s="22" t="s">
        <v>43</v>
      </c>
      <c r="B24" s="23" t="s">
        <v>44</v>
      </c>
      <c r="C24" s="22">
        <v>31107.05</v>
      </c>
      <c r="D24" s="24"/>
      <c r="E24" s="24">
        <f>+(C24-C$7)/C$8</f>
        <v>-5069.0343563825563</v>
      </c>
      <c r="F24" s="1">
        <f>ROUND(2*E24,0)/2</f>
        <v>-5069</v>
      </c>
      <c r="G24" s="1">
        <f>+C24-(C$7+F24*C$8)</f>
        <v>-9.8510200001328485E-2</v>
      </c>
      <c r="J24" s="1">
        <f>+G24</f>
        <v>-9.8510200001328485E-2</v>
      </c>
      <c r="Q24" s="77">
        <f>+C24-15018.5</f>
        <v>16088.55</v>
      </c>
    </row>
    <row r="25" spans="1:21" x14ac:dyDescent="0.2">
      <c r="A25" s="22" t="s">
        <v>43</v>
      </c>
      <c r="B25" s="23" t="s">
        <v>44</v>
      </c>
      <c r="C25" s="22">
        <v>31408.109</v>
      </c>
      <c r="D25" s="24"/>
      <c r="E25" s="24">
        <f>+(C25-C$7)/C$8</f>
        <v>-4964.0371258829118</v>
      </c>
      <c r="F25" s="1">
        <f>ROUND(2*E25,0)/2</f>
        <v>-4964</v>
      </c>
      <c r="G25" s="1">
        <f>+C25-(C$7+F25*C$8)</f>
        <v>-0.10645120000117458</v>
      </c>
      <c r="J25" s="1">
        <f>+G25</f>
        <v>-0.10645120000117458</v>
      </c>
      <c r="Q25" s="77">
        <f>+C25-15018.5</f>
        <v>16389.609</v>
      </c>
    </row>
    <row r="26" spans="1:21" x14ac:dyDescent="0.2">
      <c r="A26" s="22" t="s">
        <v>43</v>
      </c>
      <c r="B26" s="23" t="s">
        <v>44</v>
      </c>
      <c r="C26" s="22">
        <v>31410.975999999999</v>
      </c>
      <c r="D26" s="24"/>
      <c r="E26" s="24">
        <f>+(C26-C$7)/C$8</f>
        <v>-4963.0372319755961</v>
      </c>
      <c r="F26" s="1">
        <f>ROUND(2*E26,0)/2</f>
        <v>-4963</v>
      </c>
      <c r="G26" s="1">
        <f>+C26-(C$7+F26*C$8)</f>
        <v>-0.10675540000011097</v>
      </c>
      <c r="J26" s="1">
        <f>+G26</f>
        <v>-0.10675540000011097</v>
      </c>
      <c r="Q26" s="77">
        <f>+C26-15018.5</f>
        <v>16392.475999999999</v>
      </c>
    </row>
    <row r="27" spans="1:21" x14ac:dyDescent="0.2">
      <c r="A27" s="22" t="s">
        <v>43</v>
      </c>
      <c r="B27" s="23" t="s">
        <v>44</v>
      </c>
      <c r="C27" s="22">
        <v>31755.074000000001</v>
      </c>
      <c r="D27" s="24"/>
      <c r="E27" s="24">
        <f>+(C27-C$7)/C$8</f>
        <v>-4843.0297350382289</v>
      </c>
      <c r="F27" s="1">
        <f>ROUND(2*E27,0)/2</f>
        <v>-4843</v>
      </c>
      <c r="G27" s="1">
        <f>+C27-(C$7+F27*C$8)</f>
        <v>-8.5259400002541952E-2</v>
      </c>
      <c r="J27" s="1">
        <f>+G27</f>
        <v>-8.5259400002541952E-2</v>
      </c>
      <c r="Q27" s="77">
        <f>+C27-15018.5</f>
        <v>16736.574000000001</v>
      </c>
    </row>
    <row r="28" spans="1:21" x14ac:dyDescent="0.2">
      <c r="A28" s="22" t="s">
        <v>45</v>
      </c>
      <c r="B28" s="23" t="s">
        <v>44</v>
      </c>
      <c r="C28" s="22">
        <v>32414.544000000002</v>
      </c>
      <c r="D28" s="24"/>
      <c r="E28" s="24">
        <f>+(C28-C$7)/C$8</f>
        <v>-4613.0332107768681</v>
      </c>
      <c r="F28" s="1">
        <f>ROUND(2*E28,0)/2</f>
        <v>-4613</v>
      </c>
      <c r="G28" s="1">
        <f>+C28-(C$7+F28*C$8)</f>
        <v>-9.5225400000344962E-2</v>
      </c>
      <c r="I28" s="1">
        <f>+G28</f>
        <v>-9.5225400000344962E-2</v>
      </c>
      <c r="Q28" s="77">
        <f>+C28-15018.5</f>
        <v>17396.044000000002</v>
      </c>
    </row>
    <row r="29" spans="1:21" x14ac:dyDescent="0.2">
      <c r="A29" s="22" t="s">
        <v>45</v>
      </c>
      <c r="B29" s="23" t="s">
        <v>44</v>
      </c>
      <c r="C29" s="22">
        <v>32761.483</v>
      </c>
      <c r="D29" s="24"/>
      <c r="E29" s="24">
        <f>+(C29-C$7)/C$8</f>
        <v>-4492.0348876830021</v>
      </c>
      <c r="F29" s="1">
        <f>ROUND(2*E29,0)/2</f>
        <v>-4492</v>
      </c>
      <c r="G29" s="1">
        <f>+C29-(C$7+F29*C$8)</f>
        <v>-0.10003359999973327</v>
      </c>
      <c r="I29" s="1">
        <f>+G29</f>
        <v>-0.10003359999973327</v>
      </c>
      <c r="Q29" s="77">
        <f>+C29-15018.5</f>
        <v>17742.983</v>
      </c>
    </row>
    <row r="30" spans="1:21" x14ac:dyDescent="0.2">
      <c r="A30" s="22" t="s">
        <v>45</v>
      </c>
      <c r="B30" s="23" t="s">
        <v>44</v>
      </c>
      <c r="C30" s="22">
        <v>32893.368000000002</v>
      </c>
      <c r="D30" s="24"/>
      <c r="E30" s="24">
        <f>+(C30-C$7)/C$8</f>
        <v>-4446.0387216675508</v>
      </c>
      <c r="F30" s="1">
        <f>ROUND(2*E30,0)/2</f>
        <v>-4446</v>
      </c>
      <c r="G30" s="1">
        <f>+C30-(C$7+F30*C$8)</f>
        <v>-0.11102679999748943</v>
      </c>
      <c r="I30" s="1">
        <f>+G30</f>
        <v>-0.11102679999748943</v>
      </c>
      <c r="Q30" s="77">
        <f>+C30-15018.5</f>
        <v>17874.868000000002</v>
      </c>
    </row>
    <row r="31" spans="1:21" x14ac:dyDescent="0.2">
      <c r="A31" s="22" t="s">
        <v>45</v>
      </c>
      <c r="B31" s="23" t="s">
        <v>44</v>
      </c>
      <c r="C31" s="22">
        <v>32916.309000000001</v>
      </c>
      <c r="D31" s="24"/>
      <c r="E31" s="24">
        <f>+(C31-C$7)/C$8</f>
        <v>-4438.0378266107937</v>
      </c>
      <c r="F31" s="1">
        <f>ROUND(2*E31,0)/2</f>
        <v>-4438</v>
      </c>
      <c r="G31" s="1">
        <f>+C31-(C$7+F31*C$8)</f>
        <v>-0.1084603999988758</v>
      </c>
      <c r="I31" s="1">
        <f>+G31</f>
        <v>-0.1084603999988758</v>
      </c>
      <c r="Q31" s="77">
        <f>+C31-15018.5</f>
        <v>17897.809000000001</v>
      </c>
    </row>
    <row r="32" spans="1:21" x14ac:dyDescent="0.2">
      <c r="A32" s="22" t="s">
        <v>45</v>
      </c>
      <c r="B32" s="23" t="s">
        <v>44</v>
      </c>
      <c r="C32" s="22">
        <v>32979.385000000002</v>
      </c>
      <c r="D32" s="24"/>
      <c r="E32" s="24">
        <f>+(C32-C$7)/C$8</f>
        <v>-4416.0394631305599</v>
      </c>
      <c r="F32" s="1">
        <f>ROUND(2*E32,0)/2</f>
        <v>-4416</v>
      </c>
      <c r="G32" s="1">
        <f>+C32-(C$7+F32*C$8)</f>
        <v>-0.11315279999689665</v>
      </c>
      <c r="I32" s="1">
        <f>+G32</f>
        <v>-0.11315279999689665</v>
      </c>
      <c r="Q32" s="77">
        <f>+C32-15018.5</f>
        <v>17960.885000000002</v>
      </c>
    </row>
    <row r="33" spans="1:17" x14ac:dyDescent="0.2">
      <c r="A33" s="22" t="s">
        <v>45</v>
      </c>
      <c r="B33" s="23" t="s">
        <v>44</v>
      </c>
      <c r="C33" s="22">
        <v>33022.413</v>
      </c>
      <c r="D33" s="24"/>
      <c r="E33" s="24">
        <f>+(C33-C$7)/C$8</f>
        <v>-4401.0330330489523</v>
      </c>
      <c r="F33" s="1">
        <f>ROUND(2*E33,0)/2</f>
        <v>-4401</v>
      </c>
      <c r="G33" s="1">
        <f>+C33-(C$7+F33*C$8)</f>
        <v>-9.4715799998084549E-2</v>
      </c>
      <c r="I33" s="1">
        <f>+G33</f>
        <v>-9.4715799998084549E-2</v>
      </c>
      <c r="Q33" s="77">
        <f>+C33-15018.5</f>
        <v>18003.913</v>
      </c>
    </row>
    <row r="34" spans="1:17" x14ac:dyDescent="0.2">
      <c r="A34" s="22" t="s">
        <v>45</v>
      </c>
      <c r="B34" s="23" t="s">
        <v>44</v>
      </c>
      <c r="C34" s="22">
        <v>33128.493000000002</v>
      </c>
      <c r="D34" s="24"/>
      <c r="E34" s="24">
        <f>+(C34-C$7)/C$8</f>
        <v>-4364.0366097186334</v>
      </c>
      <c r="F34" s="1">
        <f>ROUND(2*E34,0)/2</f>
        <v>-4364</v>
      </c>
      <c r="G34" s="1">
        <f>+C34-(C$7+F34*C$8)</f>
        <v>-0.10497119999490678</v>
      </c>
      <c r="I34" s="1">
        <f>+G34</f>
        <v>-0.10497119999490678</v>
      </c>
      <c r="Q34" s="77">
        <f>+C34-15018.5</f>
        <v>18109.993000000002</v>
      </c>
    </row>
    <row r="35" spans="1:17" x14ac:dyDescent="0.2">
      <c r="A35" s="22" t="s">
        <v>43</v>
      </c>
      <c r="B35" s="23" t="s">
        <v>44</v>
      </c>
      <c r="C35" s="22">
        <v>33134.247000000003</v>
      </c>
      <c r="D35" s="24"/>
      <c r="E35" s="24">
        <f>+(C35-C$7)/C$8</f>
        <v>-4362.029846711067</v>
      </c>
      <c r="F35" s="1">
        <f>ROUND(2*E35,0)/2</f>
        <v>-4362</v>
      </c>
      <c r="G35" s="1">
        <f>+C35-(C$7+F35*C$8)</f>
        <v>-8.5579599995980971E-2</v>
      </c>
      <c r="J35" s="1">
        <f>+G35</f>
        <v>-8.5579599995980971E-2</v>
      </c>
      <c r="Q35" s="77">
        <f>+C35-15018.5</f>
        <v>18115.747000000003</v>
      </c>
    </row>
    <row r="36" spans="1:17" x14ac:dyDescent="0.2">
      <c r="A36" s="22" t="s">
        <v>45</v>
      </c>
      <c r="B36" s="23" t="s">
        <v>44</v>
      </c>
      <c r="C36" s="22">
        <v>33148.572999999997</v>
      </c>
      <c r="D36" s="24"/>
      <c r="E36" s="24">
        <f>+(C36-C$7)/C$8</f>
        <v>-4357.0335160113127</v>
      </c>
      <c r="F36" s="1">
        <f>ROUND(2*E36,0)/2</f>
        <v>-4357</v>
      </c>
      <c r="G36" s="1">
        <f>+C36-(C$7+F36*C$8)</f>
        <v>-9.6100600007048342E-2</v>
      </c>
      <c r="I36" s="1">
        <f>+G36</f>
        <v>-9.6100600007048342E-2</v>
      </c>
      <c r="Q36" s="77">
        <f>+C36-15018.5</f>
        <v>18130.072999999997</v>
      </c>
    </row>
    <row r="37" spans="1:17" x14ac:dyDescent="0.2">
      <c r="A37" s="22" t="s">
        <v>45</v>
      </c>
      <c r="B37" s="23" t="s">
        <v>44</v>
      </c>
      <c r="C37" s="22">
        <v>33151.436999999998</v>
      </c>
      <c r="D37" s="24"/>
      <c r="E37" s="24">
        <f>+(C37-C$7)/C$8</f>
        <v>-4356.0346683829375</v>
      </c>
      <c r="F37" s="1">
        <f>ROUND(2*E37,0)/2</f>
        <v>-4356</v>
      </c>
      <c r="G37" s="1">
        <f>+C37-(C$7+F37*C$8)</f>
        <v>-9.9404800006595906E-2</v>
      </c>
      <c r="I37" s="1">
        <f>+G37</f>
        <v>-9.9404800006595906E-2</v>
      </c>
      <c r="Q37" s="77">
        <f>+C37-15018.5</f>
        <v>18132.936999999998</v>
      </c>
    </row>
    <row r="38" spans="1:17" x14ac:dyDescent="0.2">
      <c r="A38" s="22" t="s">
        <v>45</v>
      </c>
      <c r="B38" s="23" t="s">
        <v>44</v>
      </c>
      <c r="C38" s="22">
        <v>33151.440000000002</v>
      </c>
      <c r="D38" s="24"/>
      <c r="E38" s="24">
        <f>+(C38-C$7)/C$8</f>
        <v>-4356.0336221039952</v>
      </c>
      <c r="F38" s="1">
        <f>ROUND(2*E38,0)/2</f>
        <v>-4356</v>
      </c>
      <c r="G38" s="1">
        <f>+C38-(C$7+F38*C$8)</f>
        <v>-9.6404800002346747E-2</v>
      </c>
      <c r="I38" s="1">
        <f>+G38</f>
        <v>-9.6404800002346747E-2</v>
      </c>
      <c r="Q38" s="77">
        <f>+C38-15018.5</f>
        <v>18132.940000000002</v>
      </c>
    </row>
    <row r="39" spans="1:17" x14ac:dyDescent="0.2">
      <c r="A39" s="22" t="s">
        <v>45</v>
      </c>
      <c r="B39" s="23" t="s">
        <v>44</v>
      </c>
      <c r="C39" s="22">
        <v>33197.321000000004</v>
      </c>
      <c r="D39" s="24"/>
      <c r="E39" s="24">
        <f>+(C39-C$7)/C$8</f>
        <v>-4340.0321807501268</v>
      </c>
      <c r="F39" s="1">
        <f>ROUND(2*E39,0)/2</f>
        <v>-4340</v>
      </c>
      <c r="G39" s="1">
        <f>+C39-(C$7+F39*C$8)</f>
        <v>-9.2272000001685228E-2</v>
      </c>
      <c r="I39" s="1">
        <f>+G39</f>
        <v>-9.2272000001685228E-2</v>
      </c>
      <c r="Q39" s="77">
        <f>+C39-15018.5</f>
        <v>18178.821000000004</v>
      </c>
    </row>
    <row r="40" spans="1:17" x14ac:dyDescent="0.2">
      <c r="A40" s="22" t="s">
        <v>45</v>
      </c>
      <c r="B40" s="23" t="s">
        <v>44</v>
      </c>
      <c r="C40" s="22">
        <v>33263.264999999999</v>
      </c>
      <c r="D40" s="24"/>
      <c r="E40" s="24">
        <f>+(C40-C$7)/C$8</f>
        <v>-4317.0335746029323</v>
      </c>
      <c r="F40" s="1">
        <f>ROUND(2*E40,0)/2</f>
        <v>-4317</v>
      </c>
      <c r="G40" s="1">
        <f>+C40-(C$7+F40*C$8)</f>
        <v>-9.6268599998438731E-2</v>
      </c>
      <c r="I40" s="1">
        <f>+G40</f>
        <v>-9.6268599998438731E-2</v>
      </c>
      <c r="Q40" s="77">
        <f>+C40-15018.5</f>
        <v>18244.764999999999</v>
      </c>
    </row>
    <row r="41" spans="1:17" x14ac:dyDescent="0.2">
      <c r="A41" s="22" t="s">
        <v>43</v>
      </c>
      <c r="B41" s="23" t="s">
        <v>44</v>
      </c>
      <c r="C41" s="22">
        <v>33269.006999999998</v>
      </c>
      <c r="D41" s="24"/>
      <c r="E41" s="24">
        <f>+(C41-C$7)/C$8</f>
        <v>-4315.030996711128</v>
      </c>
      <c r="F41" s="1">
        <f>ROUND(2*E41,0)/2</f>
        <v>-4315</v>
      </c>
      <c r="G41" s="1">
        <f>+C41-(C$7+F41*C$8)</f>
        <v>-8.887700000195764E-2</v>
      </c>
      <c r="J41" s="1">
        <f>+G41</f>
        <v>-8.887700000195764E-2</v>
      </c>
      <c r="Q41" s="77">
        <f>+C41-15018.5</f>
        <v>18250.506999999998</v>
      </c>
    </row>
    <row r="42" spans="1:17" x14ac:dyDescent="0.2">
      <c r="A42" s="22" t="s">
        <v>45</v>
      </c>
      <c r="B42" s="23" t="s">
        <v>44</v>
      </c>
      <c r="C42" s="22">
        <v>33300.559000000001</v>
      </c>
      <c r="D42" s="24"/>
      <c r="E42" s="24">
        <f>+(C42-C$7)/C$8</f>
        <v>-4304.0269323359553</v>
      </c>
      <c r="F42" s="1">
        <f>ROUND(2*E42,0)/2</f>
        <v>-4304</v>
      </c>
      <c r="G42" s="1">
        <f>+C42-(C$7+F42*C$8)</f>
        <v>-7.7223200001753867E-2</v>
      </c>
      <c r="I42" s="1">
        <f>+G42</f>
        <v>-7.7223200001753867E-2</v>
      </c>
      <c r="Q42" s="77">
        <f>+C42-15018.5</f>
        <v>18282.059000000001</v>
      </c>
    </row>
    <row r="43" spans="1:17" x14ac:dyDescent="0.2">
      <c r="A43" s="22" t="s">
        <v>45</v>
      </c>
      <c r="B43" s="23" t="s">
        <v>44</v>
      </c>
      <c r="C43" s="22">
        <v>33306.292000000001</v>
      </c>
      <c r="D43" s="24"/>
      <c r="E43" s="24">
        <f>+(C43-C$7)/C$8</f>
        <v>-4302.0274932809707</v>
      </c>
      <c r="F43" s="1">
        <f>ROUND(2*E43,0)/2</f>
        <v>-4302</v>
      </c>
      <c r="G43" s="1">
        <f>+C43-(C$7+F43*C$8)</f>
        <v>-7.8831599996192381E-2</v>
      </c>
      <c r="I43" s="1">
        <f>+G43</f>
        <v>-7.8831599996192381E-2</v>
      </c>
      <c r="Q43" s="77">
        <f>+C43-15018.5</f>
        <v>18287.792000000001</v>
      </c>
    </row>
    <row r="44" spans="1:17" x14ac:dyDescent="0.2">
      <c r="A44" s="22" t="s">
        <v>45</v>
      </c>
      <c r="B44" s="23" t="s">
        <v>44</v>
      </c>
      <c r="C44" s="22">
        <v>33306.294000000002</v>
      </c>
      <c r="D44" s="24"/>
      <c r="E44" s="24">
        <f>+(C44-C$7)/C$8</f>
        <v>-4302.026795761677</v>
      </c>
      <c r="F44" s="1">
        <f>ROUND(2*E44,0)/2</f>
        <v>-4302</v>
      </c>
      <c r="G44" s="1">
        <f>+C44-(C$7+F44*C$8)</f>
        <v>-7.6831599995784927E-2</v>
      </c>
      <c r="I44" s="1">
        <f>+G44</f>
        <v>-7.6831599995784927E-2</v>
      </c>
      <c r="Q44" s="77">
        <f>+C44-15018.5</f>
        <v>18287.794000000002</v>
      </c>
    </row>
    <row r="45" spans="1:17" x14ac:dyDescent="0.2">
      <c r="A45" s="22" t="s">
        <v>45</v>
      </c>
      <c r="B45" s="23" t="s">
        <v>44</v>
      </c>
      <c r="C45" s="22">
        <v>33369.370000000003</v>
      </c>
      <c r="D45" s="24"/>
      <c r="E45" s="24">
        <f>+(C45-C$7)/C$8</f>
        <v>-4280.0284322814432</v>
      </c>
      <c r="F45" s="1">
        <f>ROUND(2*E45,0)/2</f>
        <v>-4280</v>
      </c>
      <c r="G45" s="1">
        <f>+C45-(C$7+F45*C$8)</f>
        <v>-8.1524000001081731E-2</v>
      </c>
      <c r="I45" s="1">
        <f>+G45</f>
        <v>-8.1524000001081731E-2</v>
      </c>
      <c r="Q45" s="77">
        <f>+C45-15018.5</f>
        <v>18350.870000000003</v>
      </c>
    </row>
    <row r="46" spans="1:17" x14ac:dyDescent="0.2">
      <c r="A46" s="22" t="s">
        <v>46</v>
      </c>
      <c r="B46" s="23" t="s">
        <v>44</v>
      </c>
      <c r="C46" s="22">
        <v>33538.525999999998</v>
      </c>
      <c r="D46" s="24"/>
      <c r="E46" s="24">
        <f>+(C46-C$7)/C$8</f>
        <v>-4221.0336454708931</v>
      </c>
      <c r="F46" s="1">
        <f>ROUND(2*E46,0)/2</f>
        <v>-4221</v>
      </c>
      <c r="G46" s="1">
        <f>+C46-(C$7+F46*C$8)</f>
        <v>-9.6471800003200769E-2</v>
      </c>
      <c r="I46" s="1">
        <f>+G46</f>
        <v>-9.6471800003200769E-2</v>
      </c>
      <c r="Q46" s="77">
        <f>+C46-15018.5</f>
        <v>18520.025999999998</v>
      </c>
    </row>
    <row r="47" spans="1:17" x14ac:dyDescent="0.2">
      <c r="A47" s="22" t="s">
        <v>46</v>
      </c>
      <c r="B47" s="23" t="s">
        <v>44</v>
      </c>
      <c r="C47" s="22">
        <v>33538.525999999998</v>
      </c>
      <c r="D47" s="24"/>
      <c r="E47" s="24">
        <f>+(C47-C$7)/C$8</f>
        <v>-4221.0336454708931</v>
      </c>
      <c r="F47" s="1">
        <f>ROUND(2*E47,0)/2</f>
        <v>-4221</v>
      </c>
      <c r="G47" s="1">
        <f>+C47-(C$7+F47*C$8)</f>
        <v>-9.6471800003200769E-2</v>
      </c>
      <c r="I47" s="1">
        <f>+G47</f>
        <v>-9.6471800003200769E-2</v>
      </c>
      <c r="Q47" s="77">
        <f>+C47-15018.5</f>
        <v>18520.025999999998</v>
      </c>
    </row>
    <row r="48" spans="1:17" x14ac:dyDescent="0.2">
      <c r="A48" s="22" t="s">
        <v>46</v>
      </c>
      <c r="B48" s="23" t="s">
        <v>44</v>
      </c>
      <c r="C48" s="22">
        <v>33538.527999999998</v>
      </c>
      <c r="D48" s="24"/>
      <c r="E48" s="24">
        <f>+(C48-C$7)/C$8</f>
        <v>-4221.0329479515995</v>
      </c>
      <c r="F48" s="1">
        <f>ROUND(2*E48,0)/2</f>
        <v>-4221</v>
      </c>
      <c r="G48" s="1">
        <f>+C48-(C$7+F48*C$8)</f>
        <v>-9.4471800002793316E-2</v>
      </c>
      <c r="I48" s="1">
        <f>+G48</f>
        <v>-9.4471800002793316E-2</v>
      </c>
      <c r="Q48" s="77">
        <f>+C48-15018.5</f>
        <v>18520.027999999998</v>
      </c>
    </row>
    <row r="49" spans="1:17" x14ac:dyDescent="0.2">
      <c r="A49" s="22" t="s">
        <v>46</v>
      </c>
      <c r="B49" s="23" t="s">
        <v>44</v>
      </c>
      <c r="C49" s="22">
        <v>33538.53</v>
      </c>
      <c r="D49" s="24"/>
      <c r="E49" s="24">
        <f>+(C49-C$7)/C$8</f>
        <v>-4221.0322504323058</v>
      </c>
      <c r="F49" s="1">
        <f>ROUND(2*E49,0)/2</f>
        <v>-4221</v>
      </c>
      <c r="G49" s="1">
        <f>+C49-(C$7+F49*C$8)</f>
        <v>-9.2471800002385862E-2</v>
      </c>
      <c r="I49" s="1">
        <f>+G49</f>
        <v>-9.2471800002385862E-2</v>
      </c>
      <c r="Q49" s="77">
        <f>+C49-15018.5</f>
        <v>18520.03</v>
      </c>
    </row>
    <row r="50" spans="1:17" x14ac:dyDescent="0.2">
      <c r="A50" s="22" t="s">
        <v>46</v>
      </c>
      <c r="B50" s="23" t="s">
        <v>44</v>
      </c>
      <c r="C50" s="22">
        <v>33538.531000000003</v>
      </c>
      <c r="D50" s="24"/>
      <c r="E50" s="24">
        <f>+(C50-C$7)/C$8</f>
        <v>-4221.031901672658</v>
      </c>
      <c r="F50" s="1">
        <f>ROUND(2*E50,0)/2</f>
        <v>-4221</v>
      </c>
      <c r="G50" s="1">
        <f>+C50-(C$7+F50*C$8)</f>
        <v>-9.1471799998544157E-2</v>
      </c>
      <c r="I50" s="1">
        <f>+G50</f>
        <v>-9.1471799998544157E-2</v>
      </c>
      <c r="Q50" s="77">
        <f>+C50-15018.5</f>
        <v>18520.031000000003</v>
      </c>
    </row>
    <row r="51" spans="1:17" x14ac:dyDescent="0.2">
      <c r="A51" s="22" t="s">
        <v>46</v>
      </c>
      <c r="B51" s="23" t="s">
        <v>44</v>
      </c>
      <c r="C51" s="22">
        <v>33538.531999999999</v>
      </c>
      <c r="D51" s="24"/>
      <c r="E51" s="24">
        <f>+(C51-C$7)/C$8</f>
        <v>-4221.0315529130121</v>
      </c>
      <c r="F51" s="1">
        <f>ROUND(2*E51,0)/2</f>
        <v>-4221</v>
      </c>
      <c r="G51" s="1">
        <f>+C51-(C$7+F51*C$8)</f>
        <v>-9.0471800001978409E-2</v>
      </c>
      <c r="I51" s="1">
        <f>+G51</f>
        <v>-9.0471800001978409E-2</v>
      </c>
      <c r="Q51" s="77">
        <f>+C51-15018.5</f>
        <v>18520.031999999999</v>
      </c>
    </row>
    <row r="52" spans="1:17" x14ac:dyDescent="0.2">
      <c r="A52" s="22" t="s">
        <v>46</v>
      </c>
      <c r="B52" s="23" t="s">
        <v>44</v>
      </c>
      <c r="C52" s="22">
        <v>33541.39</v>
      </c>
      <c r="D52" s="24"/>
      <c r="E52" s="24">
        <f>+(C52-C$7)/C$8</f>
        <v>-4220.0347978425179</v>
      </c>
      <c r="F52" s="1">
        <f>ROUND(2*E52,0)/2</f>
        <v>-4220</v>
      </c>
      <c r="G52" s="1">
        <f>+C52-(C$7+F52*C$8)</f>
        <v>-9.9776000002748333E-2</v>
      </c>
      <c r="I52" s="1">
        <f>+G52</f>
        <v>-9.9776000002748333E-2</v>
      </c>
      <c r="Q52" s="77">
        <f>+C52-15018.5</f>
        <v>18522.89</v>
      </c>
    </row>
    <row r="53" spans="1:17" x14ac:dyDescent="0.2">
      <c r="A53" s="22" t="s">
        <v>46</v>
      </c>
      <c r="B53" s="23" t="s">
        <v>44</v>
      </c>
      <c r="C53" s="22">
        <v>33541.391000000003</v>
      </c>
      <c r="D53" s="24"/>
      <c r="E53" s="24">
        <f>+(C53-C$7)/C$8</f>
        <v>-4220.0344490828693</v>
      </c>
      <c r="F53" s="1">
        <f>ROUND(2*E53,0)/2</f>
        <v>-4220</v>
      </c>
      <c r="G53" s="1">
        <f>+C53-(C$7+F53*C$8)</f>
        <v>-9.8775999998906627E-2</v>
      </c>
      <c r="I53" s="1">
        <f>+G53</f>
        <v>-9.8775999998906627E-2</v>
      </c>
      <c r="Q53" s="77">
        <f>+C53-15018.5</f>
        <v>18522.891000000003</v>
      </c>
    </row>
    <row r="54" spans="1:17" x14ac:dyDescent="0.2">
      <c r="A54" s="22" t="s">
        <v>46</v>
      </c>
      <c r="B54" s="23" t="s">
        <v>44</v>
      </c>
      <c r="C54" s="22">
        <v>33541.398000000001</v>
      </c>
      <c r="D54" s="24"/>
      <c r="E54" s="24">
        <f>+(C54-C$7)/C$8</f>
        <v>-4220.0320077653432</v>
      </c>
      <c r="F54" s="1">
        <f>ROUND(2*E54,0)/2</f>
        <v>-4220</v>
      </c>
      <c r="G54" s="1">
        <f>+C54-(C$7+F54*C$8)</f>
        <v>-9.1776000001118518E-2</v>
      </c>
      <c r="I54" s="1">
        <f>+G54</f>
        <v>-9.1776000001118518E-2</v>
      </c>
      <c r="Q54" s="77">
        <f>+C54-15018.5</f>
        <v>18522.898000000001</v>
      </c>
    </row>
    <row r="55" spans="1:17" x14ac:dyDescent="0.2">
      <c r="A55" s="22" t="s">
        <v>46</v>
      </c>
      <c r="B55" s="23" t="s">
        <v>44</v>
      </c>
      <c r="C55" s="22">
        <v>33541.398000000001</v>
      </c>
      <c r="D55" s="24"/>
      <c r="E55" s="24">
        <f>+(C55-C$7)/C$8</f>
        <v>-4220.0320077653432</v>
      </c>
      <c r="F55" s="1">
        <f>ROUND(2*E55,0)/2</f>
        <v>-4220</v>
      </c>
      <c r="G55" s="1">
        <f>+C55-(C$7+F55*C$8)</f>
        <v>-9.1776000001118518E-2</v>
      </c>
      <c r="I55" s="1">
        <f>+G55</f>
        <v>-9.1776000001118518E-2</v>
      </c>
      <c r="Q55" s="77">
        <f>+C55-15018.5</f>
        <v>18522.898000000001</v>
      </c>
    </row>
    <row r="56" spans="1:17" x14ac:dyDescent="0.2">
      <c r="A56" s="22" t="s">
        <v>46</v>
      </c>
      <c r="B56" s="23" t="s">
        <v>44</v>
      </c>
      <c r="C56" s="22">
        <v>33561.466</v>
      </c>
      <c r="D56" s="24"/>
      <c r="E56" s="24">
        <f>+(C56-C$7)/C$8</f>
        <v>-4213.0330991737819</v>
      </c>
      <c r="F56" s="1">
        <f>ROUND(2*E56,0)/2</f>
        <v>-4213</v>
      </c>
      <c r="G56" s="1">
        <f>+C56-(C$7+F56*C$8)</f>
        <v>-9.4905400001152884E-2</v>
      </c>
      <c r="I56" s="1">
        <f>+G56</f>
        <v>-9.4905400001152884E-2</v>
      </c>
      <c r="Q56" s="77">
        <f>+C56-15018.5</f>
        <v>18542.966</v>
      </c>
    </row>
    <row r="57" spans="1:17" x14ac:dyDescent="0.2">
      <c r="A57" s="22" t="s">
        <v>46</v>
      </c>
      <c r="B57" s="23" t="s">
        <v>44</v>
      </c>
      <c r="C57" s="22">
        <v>33561.472000000002</v>
      </c>
      <c r="D57" s="24"/>
      <c r="E57" s="24">
        <f>+(C57-C$7)/C$8</f>
        <v>-4213.0310066159009</v>
      </c>
      <c r="F57" s="1">
        <f>ROUND(2*E57,0)/2</f>
        <v>-4213</v>
      </c>
      <c r="G57" s="1">
        <f>+C57-(C$7+F57*C$8)</f>
        <v>-8.8905399999930523E-2</v>
      </c>
      <c r="I57" s="1">
        <f>+G57</f>
        <v>-8.8905399999930523E-2</v>
      </c>
      <c r="Q57" s="77">
        <f>+C57-15018.5</f>
        <v>18542.972000000002</v>
      </c>
    </row>
    <row r="58" spans="1:17" x14ac:dyDescent="0.2">
      <c r="A58" s="22" t="s">
        <v>46</v>
      </c>
      <c r="B58" s="23" t="s">
        <v>44</v>
      </c>
      <c r="C58" s="22">
        <v>33607.345000000001</v>
      </c>
      <c r="D58" s="24"/>
      <c r="E58" s="24">
        <f>+(C58-C$7)/C$8</f>
        <v>-4197.0323553392063</v>
      </c>
      <c r="F58" s="1">
        <f>ROUND(2*E58,0)/2</f>
        <v>-4197</v>
      </c>
      <c r="G58" s="1">
        <f>+C58-(C$7+F58*C$8)</f>
        <v>-9.2772600000898819E-2</v>
      </c>
      <c r="I58" s="1">
        <f>+G58</f>
        <v>-9.2772600000898819E-2</v>
      </c>
      <c r="Q58" s="77">
        <f>+C58-15018.5</f>
        <v>18588.845000000001</v>
      </c>
    </row>
    <row r="59" spans="1:17" x14ac:dyDescent="0.2">
      <c r="A59" s="22" t="s">
        <v>46</v>
      </c>
      <c r="B59" s="23" t="s">
        <v>44</v>
      </c>
      <c r="C59" s="22">
        <v>33607.349000000002</v>
      </c>
      <c r="D59" s="24"/>
      <c r="E59" s="24">
        <f>+(C59-C$7)/C$8</f>
        <v>-4197.030960300619</v>
      </c>
      <c r="F59" s="1">
        <f>ROUND(2*E59,0)/2</f>
        <v>-4197</v>
      </c>
      <c r="G59" s="1">
        <f>+C59-(C$7+F59*C$8)</f>
        <v>-8.8772600000083912E-2</v>
      </c>
      <c r="I59" s="1">
        <f>+G59</f>
        <v>-8.8772600000083912E-2</v>
      </c>
      <c r="Q59" s="77">
        <f>+C59-15018.5</f>
        <v>18588.849000000002</v>
      </c>
    </row>
    <row r="60" spans="1:17" x14ac:dyDescent="0.2">
      <c r="A60" s="22" t="s">
        <v>46</v>
      </c>
      <c r="B60" s="23" t="s">
        <v>44</v>
      </c>
      <c r="C60" s="22">
        <v>33630.286</v>
      </c>
      <c r="D60" s="24"/>
      <c r="E60" s="24">
        <f>+(C60-C$7)/C$8</f>
        <v>-4189.0314602824492</v>
      </c>
      <c r="F60" s="1">
        <f>ROUND(2*E60,0)/2</f>
        <v>-4189</v>
      </c>
      <c r="G60" s="1">
        <f>+C60-(C$7+F60*C$8)</f>
        <v>-9.0206200002285186E-2</v>
      </c>
      <c r="I60" s="1">
        <f>+G60</f>
        <v>-9.0206200002285186E-2</v>
      </c>
      <c r="Q60" s="77">
        <f>+C60-15018.5</f>
        <v>18611.786</v>
      </c>
    </row>
    <row r="61" spans="1:17" x14ac:dyDescent="0.2">
      <c r="A61" s="22" t="s">
        <v>46</v>
      </c>
      <c r="B61" s="23" t="s">
        <v>44</v>
      </c>
      <c r="C61" s="22">
        <v>33630.288</v>
      </c>
      <c r="D61" s="24"/>
      <c r="E61" s="24">
        <f>+(C61-C$7)/C$8</f>
        <v>-4189.0307627631555</v>
      </c>
      <c r="F61" s="1">
        <f>ROUND(2*E61,0)/2</f>
        <v>-4189</v>
      </c>
      <c r="G61" s="1">
        <f>+C61-(C$7+F61*C$8)</f>
        <v>-8.8206200001877733E-2</v>
      </c>
      <c r="I61" s="1">
        <f>+G61</f>
        <v>-8.8206200001877733E-2</v>
      </c>
      <c r="Q61" s="77">
        <f>+C61-15018.5</f>
        <v>18611.788</v>
      </c>
    </row>
    <row r="62" spans="1:17" x14ac:dyDescent="0.2">
      <c r="A62" s="22" t="s">
        <v>46</v>
      </c>
      <c r="B62" s="23" t="s">
        <v>44</v>
      </c>
      <c r="C62" s="22">
        <v>33630.288</v>
      </c>
      <c r="D62" s="24"/>
      <c r="E62" s="24">
        <f>+(C62-C$7)/C$8</f>
        <v>-4189.0307627631555</v>
      </c>
      <c r="F62" s="1">
        <f>ROUND(2*E62,0)/2</f>
        <v>-4189</v>
      </c>
      <c r="G62" s="1">
        <f>+C62-(C$7+F62*C$8)</f>
        <v>-8.8206200001877733E-2</v>
      </c>
      <c r="I62" s="1">
        <f>+G62</f>
        <v>-8.8206200001877733E-2</v>
      </c>
      <c r="Q62" s="77">
        <f>+C62-15018.5</f>
        <v>18611.788</v>
      </c>
    </row>
    <row r="63" spans="1:17" x14ac:dyDescent="0.2">
      <c r="A63" s="22" t="s">
        <v>46</v>
      </c>
      <c r="B63" s="23" t="s">
        <v>44</v>
      </c>
      <c r="C63" s="22">
        <v>33633.142</v>
      </c>
      <c r="D63" s="24"/>
      <c r="E63" s="24">
        <f>+(C63-C$7)/C$8</f>
        <v>-4188.0354027312487</v>
      </c>
      <c r="F63" s="1">
        <f>ROUND(2*E63,0)/2</f>
        <v>-4188</v>
      </c>
      <c r="G63" s="1">
        <f>+C63-(C$7+F63*C$8)</f>
        <v>-0.10151040000346256</v>
      </c>
      <c r="I63" s="1">
        <f>+G63</f>
        <v>-0.10151040000346256</v>
      </c>
      <c r="Q63" s="77">
        <f>+C63-15018.5</f>
        <v>18614.642</v>
      </c>
    </row>
    <row r="64" spans="1:17" x14ac:dyDescent="0.2">
      <c r="A64" s="22" t="s">
        <v>46</v>
      </c>
      <c r="B64" s="23" t="s">
        <v>44</v>
      </c>
      <c r="C64" s="22">
        <v>33647.493999999999</v>
      </c>
      <c r="D64" s="24"/>
      <c r="E64" s="24">
        <f>+(C64-C$7)/C$8</f>
        <v>-4183.0300042806766</v>
      </c>
      <c r="F64" s="1">
        <f>ROUND(2*E64,0)/2</f>
        <v>-4183</v>
      </c>
      <c r="G64" s="1">
        <f>+C64-(C$7+F64*C$8)</f>
        <v>-8.6031400001957081E-2</v>
      </c>
      <c r="I64" s="1">
        <f>+G64</f>
        <v>-8.6031400001957081E-2</v>
      </c>
      <c r="Q64" s="77">
        <f>+C64-15018.5</f>
        <v>18628.993999999999</v>
      </c>
    </row>
    <row r="65" spans="1:17" x14ac:dyDescent="0.2">
      <c r="A65" s="22" t="s">
        <v>46</v>
      </c>
      <c r="B65" s="23" t="s">
        <v>44</v>
      </c>
      <c r="C65" s="22">
        <v>33647.497000000003</v>
      </c>
      <c r="D65" s="24"/>
      <c r="E65" s="24">
        <f>+(C65-C$7)/C$8</f>
        <v>-4183.0289580017352</v>
      </c>
      <c r="F65" s="1">
        <f>ROUND(2*E65,0)/2</f>
        <v>-4183</v>
      </c>
      <c r="G65" s="1">
        <f>+C65-(C$7+F65*C$8)</f>
        <v>-8.3031399997707922E-2</v>
      </c>
      <c r="I65" s="1">
        <f>+G65</f>
        <v>-8.3031399997707922E-2</v>
      </c>
      <c r="Q65" s="77">
        <f>+C65-15018.5</f>
        <v>18628.997000000003</v>
      </c>
    </row>
    <row r="66" spans="1:17" x14ac:dyDescent="0.2">
      <c r="A66" s="22" t="s">
        <v>46</v>
      </c>
      <c r="B66" s="23" t="s">
        <v>44</v>
      </c>
      <c r="C66" s="22">
        <v>33647.506999999998</v>
      </c>
      <c r="D66" s="24"/>
      <c r="E66" s="24">
        <f>+(C66-C$7)/C$8</f>
        <v>-4183.0254704052686</v>
      </c>
      <c r="F66" s="1">
        <f>ROUND(2*E66,0)/2</f>
        <v>-4183</v>
      </c>
      <c r="G66" s="1">
        <f>+C66-(C$7+F66*C$8)</f>
        <v>-7.3031400002946611E-2</v>
      </c>
      <c r="I66" s="1">
        <f>+G66</f>
        <v>-7.3031400002946611E-2</v>
      </c>
      <c r="Q66" s="77">
        <f>+C66-15018.5</f>
        <v>18629.006999999998</v>
      </c>
    </row>
    <row r="67" spans="1:17" x14ac:dyDescent="0.2">
      <c r="A67" s="22" t="s">
        <v>46</v>
      </c>
      <c r="B67" s="23" t="s">
        <v>44</v>
      </c>
      <c r="C67" s="22">
        <v>33888.343999999997</v>
      </c>
      <c r="D67" s="24"/>
      <c r="E67" s="24">
        <f>+(C67-C$7)/C$8</f>
        <v>-4099.0312433539502</v>
      </c>
      <c r="F67" s="1">
        <f>ROUND(2*E67,0)/2</f>
        <v>-4099</v>
      </c>
      <c r="G67" s="1">
        <f>+C67-(C$7+F67*C$8)</f>
        <v>-8.9584200002718717E-2</v>
      </c>
      <c r="I67" s="1">
        <f>+G67</f>
        <v>-8.9584200002718717E-2</v>
      </c>
      <c r="Q67" s="77">
        <f>+C67-15018.5</f>
        <v>18869.843999999997</v>
      </c>
    </row>
    <row r="68" spans="1:17" x14ac:dyDescent="0.2">
      <c r="A68" s="22" t="s">
        <v>47</v>
      </c>
      <c r="B68" s="23" t="s">
        <v>44</v>
      </c>
      <c r="C68" s="22">
        <v>33888.351000000002</v>
      </c>
      <c r="D68" s="24"/>
      <c r="E68" s="24">
        <f>+(C68-C$7)/C$8</f>
        <v>-4099.0288020364214</v>
      </c>
      <c r="F68" s="1">
        <f>ROUND(2*E68,0)/2</f>
        <v>-4099</v>
      </c>
      <c r="G68" s="1">
        <f>+C68-(C$7+F68*C$8)</f>
        <v>-8.258419999765465E-2</v>
      </c>
      <c r="I68" s="1">
        <f>+G68</f>
        <v>-8.258419999765465E-2</v>
      </c>
      <c r="Q68" s="77">
        <f>+C68-15018.5</f>
        <v>18869.851000000002</v>
      </c>
    </row>
    <row r="69" spans="1:17" x14ac:dyDescent="0.2">
      <c r="A69" s="22" t="s">
        <v>46</v>
      </c>
      <c r="B69" s="23" t="s">
        <v>44</v>
      </c>
      <c r="C69" s="22">
        <v>33905.546999999999</v>
      </c>
      <c r="D69" s="24"/>
      <c r="E69" s="24">
        <f>+(C69-C$7)/C$8</f>
        <v>-4093.0315311504105</v>
      </c>
      <c r="F69" s="1">
        <f>ROUND(2*E69,0)/2</f>
        <v>-4093</v>
      </c>
      <c r="G69" s="1">
        <f>+C69-(C$7+F69*C$8)</f>
        <v>-9.0409399999771267E-2</v>
      </c>
      <c r="I69" s="1">
        <f>+G69</f>
        <v>-9.0409399999771267E-2</v>
      </c>
      <c r="Q69" s="77">
        <f>+C69-15018.5</f>
        <v>18887.046999999999</v>
      </c>
    </row>
    <row r="70" spans="1:17" x14ac:dyDescent="0.2">
      <c r="A70" s="22" t="s">
        <v>46</v>
      </c>
      <c r="B70" s="23" t="s">
        <v>44</v>
      </c>
      <c r="C70" s="22">
        <v>33905.550000000003</v>
      </c>
      <c r="D70" s="24"/>
      <c r="E70" s="24">
        <f>+(C70-C$7)/C$8</f>
        <v>-4093.0304848714686</v>
      </c>
      <c r="F70" s="1">
        <f>ROUND(2*E70,0)/2</f>
        <v>-4093</v>
      </c>
      <c r="G70" s="1">
        <f>+C70-(C$7+F70*C$8)</f>
        <v>-8.7409399995522108E-2</v>
      </c>
      <c r="I70" s="1">
        <f>+G70</f>
        <v>-8.7409399995522108E-2</v>
      </c>
      <c r="Q70" s="77">
        <f>+C70-15018.5</f>
        <v>18887.050000000003</v>
      </c>
    </row>
    <row r="71" spans="1:17" x14ac:dyDescent="0.2">
      <c r="A71" s="22" t="s">
        <v>46</v>
      </c>
      <c r="B71" s="23" t="s">
        <v>44</v>
      </c>
      <c r="C71" s="22">
        <v>33928.489000000001</v>
      </c>
      <c r="D71" s="24"/>
      <c r="E71" s="24">
        <f>+(C71-C$7)/C$8</f>
        <v>-4085.0302873340052</v>
      </c>
      <c r="F71" s="1">
        <f>ROUND(2*E71,0)/2</f>
        <v>-4085</v>
      </c>
      <c r="G71" s="1">
        <f>+C71-(C$7+F71*C$8)</f>
        <v>-8.6842999997315928E-2</v>
      </c>
      <c r="I71" s="1">
        <f>+G71</f>
        <v>-8.6842999997315928E-2</v>
      </c>
      <c r="Q71" s="77">
        <f>+C71-15018.5</f>
        <v>18909.989000000001</v>
      </c>
    </row>
    <row r="72" spans="1:17" x14ac:dyDescent="0.2">
      <c r="A72" s="22" t="s">
        <v>46</v>
      </c>
      <c r="B72" s="23" t="s">
        <v>44</v>
      </c>
      <c r="C72" s="22">
        <v>33928.489000000001</v>
      </c>
      <c r="D72" s="24"/>
      <c r="E72" s="24">
        <f>+(C72-C$7)/C$8</f>
        <v>-4085.0302873340052</v>
      </c>
      <c r="F72" s="1">
        <f>ROUND(2*E72,0)/2</f>
        <v>-4085</v>
      </c>
      <c r="G72" s="1">
        <f>+C72-(C$7+F72*C$8)</f>
        <v>-8.6842999997315928E-2</v>
      </c>
      <c r="I72" s="1">
        <f>+G72</f>
        <v>-8.6842999997315928E-2</v>
      </c>
      <c r="Q72" s="77">
        <f>+C72-15018.5</f>
        <v>18909.989000000001</v>
      </c>
    </row>
    <row r="73" spans="1:17" x14ac:dyDescent="0.2">
      <c r="A73" s="22" t="s">
        <v>46</v>
      </c>
      <c r="B73" s="23" t="s">
        <v>44</v>
      </c>
      <c r="C73" s="22">
        <v>33928.493000000002</v>
      </c>
      <c r="D73" s="24"/>
      <c r="E73" s="24">
        <f>+(C73-C$7)/C$8</f>
        <v>-4085.0288922954178</v>
      </c>
      <c r="F73" s="1">
        <f>ROUND(2*E73,0)/2</f>
        <v>-4085</v>
      </c>
      <c r="G73" s="1">
        <f>+C73-(C$7+F73*C$8)</f>
        <v>-8.2842999996501021E-2</v>
      </c>
      <c r="I73" s="1">
        <f>+G73</f>
        <v>-8.2842999996501021E-2</v>
      </c>
      <c r="Q73" s="77">
        <f>+C73-15018.5</f>
        <v>18909.993000000002</v>
      </c>
    </row>
    <row r="74" spans="1:17" x14ac:dyDescent="0.2">
      <c r="A74" s="22" t="s">
        <v>46</v>
      </c>
      <c r="B74" s="23" t="s">
        <v>44</v>
      </c>
      <c r="C74" s="22">
        <v>33931.370000000003</v>
      </c>
      <c r="D74" s="24"/>
      <c r="E74" s="24">
        <f>+(C74-C$7)/C$8</f>
        <v>-4084.0255107916341</v>
      </c>
      <c r="F74" s="1">
        <f>ROUND(2*E74,0)/2</f>
        <v>-4084</v>
      </c>
      <c r="G74" s="1">
        <f>+C74-(C$7+F74*C$8)</f>
        <v>-7.3147199997038115E-2</v>
      </c>
      <c r="I74" s="1">
        <f>+G74</f>
        <v>-7.3147199997038115E-2</v>
      </c>
      <c r="Q74" s="77">
        <f>+C74-15018.5</f>
        <v>18912.870000000003</v>
      </c>
    </row>
    <row r="75" spans="1:17" x14ac:dyDescent="0.2">
      <c r="A75" s="22" t="s">
        <v>47</v>
      </c>
      <c r="B75" s="23" t="s">
        <v>44</v>
      </c>
      <c r="C75" s="22">
        <v>34080.457000000002</v>
      </c>
      <c r="D75" s="24"/>
      <c r="E75" s="24">
        <f>+(C75-C$7)/C$8</f>
        <v>-4032.0299813322908</v>
      </c>
      <c r="F75" s="1">
        <f>ROUND(2*E75,0)/2</f>
        <v>-4032</v>
      </c>
      <c r="G75" s="1">
        <f>+C75-(C$7+F75*C$8)</f>
        <v>-8.5965600002964493E-2</v>
      </c>
      <c r="I75" s="1">
        <f>+G75</f>
        <v>-8.5965600002964493E-2</v>
      </c>
      <c r="Q75" s="77">
        <f>+C75-15018.5</f>
        <v>19061.957000000002</v>
      </c>
    </row>
    <row r="76" spans="1:17" x14ac:dyDescent="0.2">
      <c r="A76" s="22" t="s">
        <v>47</v>
      </c>
      <c r="B76" s="23" t="s">
        <v>44</v>
      </c>
      <c r="C76" s="22">
        <v>34272.567999999999</v>
      </c>
      <c r="D76" s="24"/>
      <c r="E76" s="24">
        <f>+(C76-C$7)/C$8</f>
        <v>-3965.0294168299274</v>
      </c>
      <c r="F76" s="1">
        <f>ROUND(2*E76,0)/2</f>
        <v>-3965</v>
      </c>
      <c r="G76" s="1">
        <f>+C76-(C$7+F76*C$8)</f>
        <v>-8.4347000003617723E-2</v>
      </c>
      <c r="I76" s="1">
        <f>+G76</f>
        <v>-8.4347000003617723E-2</v>
      </c>
      <c r="Q76" s="77">
        <f>+C76-15018.5</f>
        <v>19254.067999999999</v>
      </c>
    </row>
    <row r="77" spans="1:17" x14ac:dyDescent="0.2">
      <c r="A77" s="22" t="s">
        <v>47</v>
      </c>
      <c r="B77" s="23" t="s">
        <v>44</v>
      </c>
      <c r="C77" s="22">
        <v>34341.383999999998</v>
      </c>
      <c r="D77" s="24"/>
      <c r="E77" s="24">
        <f>+(C77-C$7)/C$8</f>
        <v>-3941.029172977183</v>
      </c>
      <c r="F77" s="1">
        <f>ROUND(2*E77,0)/2</f>
        <v>-3941</v>
      </c>
      <c r="G77" s="1">
        <f>+C77-(C$7+F77*C$8)</f>
        <v>-8.3647800005564932E-2</v>
      </c>
      <c r="I77" s="1">
        <f>+G77</f>
        <v>-8.3647800005564932E-2</v>
      </c>
      <c r="Q77" s="77">
        <f>+C77-15018.5</f>
        <v>19322.883999999998</v>
      </c>
    </row>
    <row r="78" spans="1:17" x14ac:dyDescent="0.2">
      <c r="A78" s="22" t="s">
        <v>47</v>
      </c>
      <c r="B78" s="23" t="s">
        <v>44</v>
      </c>
      <c r="C78" s="22">
        <v>34404.468000000001</v>
      </c>
      <c r="D78" s="24"/>
      <c r="E78" s="24">
        <f>+(C78-C$7)/C$8</f>
        <v>-3919.0280194197744</v>
      </c>
      <c r="F78" s="1">
        <f>ROUND(2*E78,0)/2</f>
        <v>-3919</v>
      </c>
      <c r="G78" s="1">
        <f>+C78-(C$7+F78*C$8)</f>
        <v>-8.0340200001955964E-2</v>
      </c>
      <c r="I78" s="1">
        <f>+G78</f>
        <v>-8.0340200001955964E-2</v>
      </c>
      <c r="Q78" s="77">
        <f>+C78-15018.5</f>
        <v>19385.968000000001</v>
      </c>
    </row>
    <row r="79" spans="1:17" x14ac:dyDescent="0.2">
      <c r="A79" s="22" t="s">
        <v>47</v>
      </c>
      <c r="B79" s="23" t="s">
        <v>44</v>
      </c>
      <c r="C79" s="22">
        <v>34622.392</v>
      </c>
      <c r="D79" s="24"/>
      <c r="E79" s="24">
        <f>+(C79-C$7)/C$8</f>
        <v>-3843.0249221551035</v>
      </c>
      <c r="F79" s="1">
        <f>ROUND(2*E79,0)/2</f>
        <v>-3843</v>
      </c>
      <c r="G79" s="1">
        <f>+C79-(C$7+F79*C$8)</f>
        <v>-7.1459400001913309E-2</v>
      </c>
      <c r="I79" s="1">
        <f>+G79</f>
        <v>-7.1459400001913309E-2</v>
      </c>
      <c r="Q79" s="77">
        <f>+C79-15018.5</f>
        <v>19603.892</v>
      </c>
    </row>
    <row r="80" spans="1:17" x14ac:dyDescent="0.2">
      <c r="A80" s="22" t="s">
        <v>48</v>
      </c>
      <c r="B80" s="23" t="s">
        <v>44</v>
      </c>
      <c r="C80" s="22">
        <v>34774.353999999999</v>
      </c>
      <c r="D80" s="24"/>
      <c r="E80" s="24">
        <f>+(C80-C$7)/C$8</f>
        <v>-3790.0267087112702</v>
      </c>
      <c r="F80" s="1">
        <f>ROUND(2*E80,0)/2</f>
        <v>-3790</v>
      </c>
      <c r="G80" s="1">
        <f>+C80-(C$7+F80*C$8)</f>
        <v>-7.6582000001508277E-2</v>
      </c>
      <c r="I80" s="1">
        <f>+G80</f>
        <v>-7.6582000001508277E-2</v>
      </c>
      <c r="Q80" s="77">
        <f>+C80-15018.5</f>
        <v>19755.853999999999</v>
      </c>
    </row>
    <row r="81" spans="1:17" x14ac:dyDescent="0.2">
      <c r="A81" s="22" t="s">
        <v>48</v>
      </c>
      <c r="B81" s="23" t="s">
        <v>44</v>
      </c>
      <c r="C81" s="22">
        <v>35009.474000000002</v>
      </c>
      <c r="D81" s="24"/>
      <c r="E81" s="24">
        <f>+(C81-C$7)/C$8</f>
        <v>-3708.026340560586</v>
      </c>
      <c r="F81" s="1">
        <f>ROUND(2*E81,0)/2</f>
        <v>-3708</v>
      </c>
      <c r="G81" s="1">
        <f>+C81-(C$7+F81*C$8)</f>
        <v>-7.5526400003582239E-2</v>
      </c>
      <c r="I81" s="1">
        <f>+G81</f>
        <v>-7.5526400003582239E-2</v>
      </c>
      <c r="Q81" s="77">
        <f>+C81-15018.5</f>
        <v>19990.974000000002</v>
      </c>
    </row>
    <row r="82" spans="1:17" x14ac:dyDescent="0.2">
      <c r="A82" s="22" t="s">
        <v>48</v>
      </c>
      <c r="B82" s="23" t="s">
        <v>44</v>
      </c>
      <c r="C82" s="22">
        <v>35032.421000000002</v>
      </c>
      <c r="D82" s="24"/>
      <c r="E82" s="24">
        <f>+(C82-C$7)/C$8</f>
        <v>-3700.0233529459479</v>
      </c>
      <c r="F82" s="1">
        <f>ROUND(2*E82,0)/2</f>
        <v>-3700</v>
      </c>
      <c r="G82" s="1">
        <f>+C82-(C$7+F82*C$8)</f>
        <v>-6.6959999996470287E-2</v>
      </c>
      <c r="I82" s="1">
        <f>+G82</f>
        <v>-6.6959999996470287E-2</v>
      </c>
      <c r="Q82" s="77">
        <f>+C82-15018.5</f>
        <v>20013.921000000002</v>
      </c>
    </row>
    <row r="83" spans="1:17" x14ac:dyDescent="0.2">
      <c r="A83" s="22" t="s">
        <v>48</v>
      </c>
      <c r="B83" s="23" t="s">
        <v>44</v>
      </c>
      <c r="C83" s="22">
        <v>35052.485000000001</v>
      </c>
      <c r="D83" s="24"/>
      <c r="E83" s="24">
        <f>+(C83-C$7)/C$8</f>
        <v>-3693.0258393929744</v>
      </c>
      <c r="F83" s="1">
        <f>ROUND(2*E83,0)/2</f>
        <v>-3693</v>
      </c>
      <c r="G83" s="1">
        <f>+C83-(C$7+F83*C$8)</f>
        <v>-7.4089400004595518E-2</v>
      </c>
      <c r="I83" s="1">
        <f>+G83</f>
        <v>-7.4089400004595518E-2</v>
      </c>
      <c r="Q83" s="77">
        <f>+C83-15018.5</f>
        <v>20033.985000000001</v>
      </c>
    </row>
    <row r="84" spans="1:17" x14ac:dyDescent="0.2">
      <c r="A84" s="22" t="s">
        <v>48</v>
      </c>
      <c r="B84" s="23" t="s">
        <v>44</v>
      </c>
      <c r="C84" s="22">
        <v>35078.29</v>
      </c>
      <c r="D84" s="24"/>
      <c r="E84" s="24">
        <f>+(C84-C$7)/C$8</f>
        <v>-3684.0260967078416</v>
      </c>
      <c r="F84" s="1">
        <f>ROUND(2*E84,0)/2</f>
        <v>-3684</v>
      </c>
      <c r="G84" s="1">
        <f>+C84-(C$7+F84*C$8)</f>
        <v>-7.4827199998253491E-2</v>
      </c>
      <c r="I84" s="1">
        <f>+G84</f>
        <v>-7.4827199998253491E-2</v>
      </c>
      <c r="Q84" s="77">
        <f>+C84-15018.5</f>
        <v>20059.79</v>
      </c>
    </row>
    <row r="85" spans="1:17" x14ac:dyDescent="0.2">
      <c r="A85" s="22" t="s">
        <v>48</v>
      </c>
      <c r="B85" s="23" t="s">
        <v>44</v>
      </c>
      <c r="C85" s="22">
        <v>35164.313999999998</v>
      </c>
      <c r="D85" s="24"/>
      <c r="E85" s="24">
        <f>+(C85-C$7)/C$8</f>
        <v>-3654.0243968533241</v>
      </c>
      <c r="F85" s="1">
        <f>ROUND(2*E85,0)/2</f>
        <v>-3654</v>
      </c>
      <c r="G85" s="1">
        <f>+C85-(C$7+F85*C$8)</f>
        <v>-6.9953199999872595E-2</v>
      </c>
      <c r="I85" s="1">
        <f>+G85</f>
        <v>-6.9953199999872595E-2</v>
      </c>
      <c r="Q85" s="77">
        <f>+C85-15018.5</f>
        <v>20145.813999999998</v>
      </c>
    </row>
    <row r="86" spans="1:17" x14ac:dyDescent="0.2">
      <c r="A86" s="22" t="s">
        <v>48</v>
      </c>
      <c r="B86" s="23" t="s">
        <v>44</v>
      </c>
      <c r="C86" s="22">
        <v>35184.366999999998</v>
      </c>
      <c r="D86" s="24"/>
      <c r="E86" s="24">
        <f>+(C86-C$7)/C$8</f>
        <v>-3647.0307196564645</v>
      </c>
      <c r="F86" s="1">
        <f>ROUND(2*E86,0)/2</f>
        <v>-3647</v>
      </c>
      <c r="G86" s="1">
        <f>+C86-(C$7+F86*C$8)</f>
        <v>-8.8082600006600842E-2</v>
      </c>
      <c r="I86" s="1">
        <f>+G86</f>
        <v>-8.8082600006600842E-2</v>
      </c>
      <c r="Q86" s="77">
        <f>+C86-15018.5</f>
        <v>20165.866999999998</v>
      </c>
    </row>
    <row r="87" spans="1:17" x14ac:dyDescent="0.2">
      <c r="A87" s="22" t="s">
        <v>48</v>
      </c>
      <c r="B87" s="23" t="s">
        <v>44</v>
      </c>
      <c r="C87" s="22">
        <v>35333.482000000004</v>
      </c>
      <c r="D87" s="24"/>
      <c r="E87" s="24">
        <f>+(C87-C$7)/C$8</f>
        <v>-3595.0254249270088</v>
      </c>
      <c r="F87" s="1">
        <f>ROUND(2*E87,0)/2</f>
        <v>-3595</v>
      </c>
      <c r="G87" s="1">
        <f>+C87-(C$7+F87*C$8)</f>
        <v>-7.2900999999546912E-2</v>
      </c>
      <c r="I87" s="1">
        <f>+G87</f>
        <v>-7.2900999999546912E-2</v>
      </c>
      <c r="Q87" s="77">
        <f>+C87-15018.5</f>
        <v>20314.982000000004</v>
      </c>
    </row>
    <row r="88" spans="1:17" x14ac:dyDescent="0.2">
      <c r="A88" s="22" t="s">
        <v>48</v>
      </c>
      <c r="B88" s="23" t="s">
        <v>44</v>
      </c>
      <c r="C88" s="22">
        <v>35333.485999999997</v>
      </c>
      <c r="D88" s="24"/>
      <c r="E88" s="24">
        <f>+(C88-C$7)/C$8</f>
        <v>-3595.0240298884241</v>
      </c>
      <c r="F88" s="1">
        <f>ROUND(2*E88,0)/2</f>
        <v>-3595</v>
      </c>
      <c r="G88" s="1">
        <f>+C88-(C$7+F88*C$8)</f>
        <v>-6.8901000006007962E-2</v>
      </c>
      <c r="I88" s="1">
        <f>+G88</f>
        <v>-6.8901000006007962E-2</v>
      </c>
      <c r="Q88" s="77">
        <f>+C88-15018.5</f>
        <v>20314.985999999997</v>
      </c>
    </row>
    <row r="89" spans="1:17" x14ac:dyDescent="0.2">
      <c r="A89" s="22" t="s">
        <v>48</v>
      </c>
      <c r="B89" s="23" t="s">
        <v>44</v>
      </c>
      <c r="C89" s="22">
        <v>35333.487000000001</v>
      </c>
      <c r="D89" s="24"/>
      <c r="E89" s="24">
        <f>+(C89-C$7)/C$8</f>
        <v>-3595.0236811287759</v>
      </c>
      <c r="F89" s="1">
        <f>ROUND(2*E89,0)/2</f>
        <v>-3595</v>
      </c>
      <c r="G89" s="1">
        <f>+C89-(C$7+F89*C$8)</f>
        <v>-6.7901000002166256E-2</v>
      </c>
      <c r="I89" s="1">
        <f>+G89</f>
        <v>-6.7901000002166256E-2</v>
      </c>
      <c r="Q89" s="77">
        <f>+C89-15018.5</f>
        <v>20314.987000000001</v>
      </c>
    </row>
    <row r="90" spans="1:17" x14ac:dyDescent="0.2">
      <c r="A90" s="22" t="s">
        <v>48</v>
      </c>
      <c r="B90" s="23" t="s">
        <v>44</v>
      </c>
      <c r="C90" s="22">
        <v>35359.294999999998</v>
      </c>
      <c r="D90" s="24"/>
      <c r="E90" s="24">
        <f>+(C90-C$7)/C$8</f>
        <v>-3586.022892164704</v>
      </c>
      <c r="F90" s="1">
        <f>ROUND(2*E90,0)/2</f>
        <v>-3586</v>
      </c>
      <c r="G90" s="1">
        <f>+C90-(C$7+F90*C$8)</f>
        <v>-6.5638800006126985E-2</v>
      </c>
      <c r="I90" s="1">
        <f>+G90</f>
        <v>-6.5638800006126985E-2</v>
      </c>
      <c r="Q90" s="77">
        <f>+C90-15018.5</f>
        <v>20340.794999999998</v>
      </c>
    </row>
    <row r="91" spans="1:17" x14ac:dyDescent="0.2">
      <c r="A91" s="22" t="s">
        <v>48</v>
      </c>
      <c r="B91" s="23" t="s">
        <v>44</v>
      </c>
      <c r="C91" s="22">
        <v>35379.351999999999</v>
      </c>
      <c r="D91" s="24"/>
      <c r="E91" s="24">
        <f>+(C91-C$7)/C$8</f>
        <v>-3579.027819929257</v>
      </c>
      <c r="F91" s="1">
        <f>ROUND(2*E91,0)/2</f>
        <v>-3579</v>
      </c>
      <c r="G91" s="1">
        <f>+C91-(C$7+F91*C$8)</f>
        <v>-7.9768200004764367E-2</v>
      </c>
      <c r="I91" s="1">
        <f>+G91</f>
        <v>-7.9768200004764367E-2</v>
      </c>
      <c r="Q91" s="77">
        <f>+C91-15018.5</f>
        <v>20360.851999999999</v>
      </c>
    </row>
    <row r="92" spans="1:17" x14ac:dyDescent="0.2">
      <c r="A92" s="22" t="s">
        <v>48</v>
      </c>
      <c r="B92" s="23" t="s">
        <v>44</v>
      </c>
      <c r="C92" s="22">
        <v>35379.353000000003</v>
      </c>
      <c r="D92" s="24"/>
      <c r="E92" s="24">
        <f>+(C92-C$7)/C$8</f>
        <v>-3579.0274711696088</v>
      </c>
      <c r="F92" s="1">
        <f>ROUND(2*E92,0)/2</f>
        <v>-3579</v>
      </c>
      <c r="G92" s="1">
        <f>+C92-(C$7+F92*C$8)</f>
        <v>-7.8768200000922661E-2</v>
      </c>
      <c r="I92" s="1">
        <f>+G92</f>
        <v>-7.8768200000922661E-2</v>
      </c>
      <c r="Q92" s="77">
        <f>+C92-15018.5</f>
        <v>20360.853000000003</v>
      </c>
    </row>
    <row r="93" spans="1:17" x14ac:dyDescent="0.2">
      <c r="A93" s="22" t="s">
        <v>48</v>
      </c>
      <c r="B93" s="23" t="s">
        <v>44</v>
      </c>
      <c r="C93" s="22">
        <v>35442.442999999999</v>
      </c>
      <c r="D93" s="24"/>
      <c r="E93" s="24">
        <f>+(C93-C$7)/C$8</f>
        <v>-3557.0242250543215</v>
      </c>
      <c r="F93" s="1">
        <f>ROUND(2*E93,0)/2</f>
        <v>-3557</v>
      </c>
      <c r="G93" s="1">
        <f>+C93-(C$7+F93*C$8)</f>
        <v>-6.946060000336729E-2</v>
      </c>
      <c r="I93" s="1">
        <f>+G93</f>
        <v>-6.946060000336729E-2</v>
      </c>
      <c r="Q93" s="77">
        <f>+C93-15018.5</f>
        <v>20423.942999999999</v>
      </c>
    </row>
    <row r="94" spans="1:17" x14ac:dyDescent="0.2">
      <c r="A94" s="22" t="s">
        <v>43</v>
      </c>
      <c r="B94" s="23" t="s">
        <v>44</v>
      </c>
      <c r="C94" s="22">
        <v>35537.050000000003</v>
      </c>
      <c r="D94" s="24"/>
      <c r="E94" s="24">
        <f>+(C94-C$7)/C$8</f>
        <v>-3524.0291211514977</v>
      </c>
      <c r="F94" s="1">
        <f>ROUND(2*E94,0)/2</f>
        <v>-3524</v>
      </c>
      <c r="G94" s="1">
        <f>+C94-(C$7+F94*C$8)</f>
        <v>-8.3499200001824647E-2</v>
      </c>
      <c r="J94" s="1">
        <f>+G94</f>
        <v>-8.3499200001824647E-2</v>
      </c>
      <c r="Q94" s="77">
        <f>+C94-15018.5</f>
        <v>20518.550000000003</v>
      </c>
    </row>
    <row r="95" spans="1:17" x14ac:dyDescent="0.2">
      <c r="A95" s="22" t="s">
        <v>48</v>
      </c>
      <c r="B95" s="23" t="s">
        <v>44</v>
      </c>
      <c r="C95" s="22">
        <v>35898.351000000002</v>
      </c>
      <c r="D95" s="24"/>
      <c r="E95" s="24">
        <f>+(C95-C$7)/C$8</f>
        <v>-3398.0219120105912</v>
      </c>
      <c r="F95" s="1">
        <f>ROUND(2*E95,0)/2</f>
        <v>-3398</v>
      </c>
      <c r="G95" s="1">
        <f>+C95-(C$7+F95*C$8)</f>
        <v>-6.2828399997670203E-2</v>
      </c>
      <c r="I95" s="1">
        <f>+G95</f>
        <v>-6.2828399997670203E-2</v>
      </c>
      <c r="Q95" s="77">
        <f>+C95-15018.5</f>
        <v>20879.851000000002</v>
      </c>
    </row>
    <row r="96" spans="1:17" x14ac:dyDescent="0.2">
      <c r="A96" s="22" t="s">
        <v>43</v>
      </c>
      <c r="B96" s="23" t="s">
        <v>44</v>
      </c>
      <c r="C96" s="22">
        <v>36165.008000000002</v>
      </c>
      <c r="D96" s="24"/>
      <c r="E96" s="24">
        <f>+(C96-C$7)/C$8</f>
        <v>-3305.0227108794384</v>
      </c>
      <c r="F96" s="1">
        <f>ROUND(2*E96,0)/2</f>
        <v>-3305</v>
      </c>
      <c r="G96" s="1">
        <f>+C96-(C$7+F96*C$8)</f>
        <v>-6.5118999998958316E-2</v>
      </c>
      <c r="J96" s="1">
        <f>+G96</f>
        <v>-6.5118999998958316E-2</v>
      </c>
      <c r="Q96" s="77">
        <f>+C96-15018.5</f>
        <v>21146.508000000002</v>
      </c>
    </row>
    <row r="97" spans="1:17" x14ac:dyDescent="0.2">
      <c r="A97" s="22" t="s">
        <v>48</v>
      </c>
      <c r="B97" s="23" t="s">
        <v>44</v>
      </c>
      <c r="C97" s="22">
        <v>36182.199000000001</v>
      </c>
      <c r="D97" s="24"/>
      <c r="E97" s="24">
        <f>+(C97-C$7)/C$8</f>
        <v>-3299.0271837916607</v>
      </c>
      <c r="F97" s="1">
        <f>ROUND(2*E97,0)/2</f>
        <v>-3299</v>
      </c>
      <c r="G97" s="1">
        <f>+C97-(C$7+F97*C$8)</f>
        <v>-7.7944199998455588E-2</v>
      </c>
      <c r="I97" s="1">
        <f>+G97</f>
        <v>-7.7944199998455588E-2</v>
      </c>
      <c r="Q97" s="77">
        <f>+C97-15018.5</f>
        <v>21163.699000000001</v>
      </c>
    </row>
    <row r="98" spans="1:17" x14ac:dyDescent="0.2">
      <c r="A98" s="22" t="s">
        <v>49</v>
      </c>
      <c r="B98" s="23" t="s">
        <v>44</v>
      </c>
      <c r="C98" s="22">
        <v>36460.345000000001</v>
      </c>
      <c r="D98" s="24"/>
      <c r="E98" s="24">
        <f>+(C98-C$7)/C$8</f>
        <v>-3202.0210830786632</v>
      </c>
      <c r="F98" s="1">
        <f>ROUND(2*E98,0)/2</f>
        <v>-3202</v>
      </c>
      <c r="G98" s="1">
        <f>+C98-(C$7+F98*C$8)</f>
        <v>-6.0451600002124906E-2</v>
      </c>
      <c r="I98" s="1">
        <f>+G98</f>
        <v>-6.0451600002124906E-2</v>
      </c>
      <c r="Q98" s="77">
        <f>+C98-15018.5</f>
        <v>21441.845000000001</v>
      </c>
    </row>
    <row r="99" spans="1:17" x14ac:dyDescent="0.2">
      <c r="A99" s="22" t="s">
        <v>49</v>
      </c>
      <c r="B99" s="23" t="s">
        <v>44</v>
      </c>
      <c r="C99" s="22">
        <v>36480.402999999998</v>
      </c>
      <c r="D99" s="24"/>
      <c r="E99" s="24">
        <f>+(C99-C$7)/C$8</f>
        <v>-3195.0256620835708</v>
      </c>
      <c r="F99" s="1">
        <f>ROUND(2*E99,0)/2</f>
        <v>-3195</v>
      </c>
      <c r="G99" s="1">
        <f>+C99-(C$7+F99*C$8)</f>
        <v>-7.358100000419654E-2</v>
      </c>
      <c r="I99" s="1">
        <f>+G99</f>
        <v>-7.358100000419654E-2</v>
      </c>
      <c r="Q99" s="77">
        <f>+C99-15018.5</f>
        <v>21461.902999999998</v>
      </c>
    </row>
    <row r="100" spans="1:17" x14ac:dyDescent="0.2">
      <c r="A100" s="22" t="s">
        <v>43</v>
      </c>
      <c r="B100" s="23" t="s">
        <v>44</v>
      </c>
      <c r="C100" s="22">
        <v>36489.019999999997</v>
      </c>
      <c r="D100" s="24"/>
      <c r="E100" s="24">
        <f>+(C100-C$7)/C$8</f>
        <v>-3192.0204002072765</v>
      </c>
      <c r="F100" s="1">
        <f>ROUND(2*E100,0)/2</f>
        <v>-3192</v>
      </c>
      <c r="G100" s="1">
        <f>+C100-(C$7+F100*C$8)</f>
        <v>-5.8493600001384038E-2</v>
      </c>
      <c r="J100" s="1">
        <f>+G100</f>
        <v>-5.8493600001384038E-2</v>
      </c>
      <c r="Q100" s="77">
        <f>+C100-15018.5</f>
        <v>21470.519999999997</v>
      </c>
    </row>
    <row r="101" spans="1:17" x14ac:dyDescent="0.2">
      <c r="A101" s="22" t="s">
        <v>43</v>
      </c>
      <c r="B101" s="23" t="s">
        <v>44</v>
      </c>
      <c r="C101" s="22">
        <v>36575.031999999999</v>
      </c>
      <c r="D101" s="24"/>
      <c r="E101" s="24">
        <f>+(C101-C$7)/C$8</f>
        <v>-3162.0228854685183</v>
      </c>
      <c r="F101" s="1">
        <f>ROUND(2*E101,0)/2</f>
        <v>-3162</v>
      </c>
      <c r="G101" s="1">
        <f>+C101-(C$7+F101*C$8)</f>
        <v>-6.5619599998171907E-2</v>
      </c>
      <c r="J101" s="1">
        <f>+G101</f>
        <v>-6.5619599998171907E-2</v>
      </c>
      <c r="Q101" s="77">
        <f>+C101-15018.5</f>
        <v>21556.531999999999</v>
      </c>
    </row>
    <row r="102" spans="1:17" x14ac:dyDescent="0.2">
      <c r="A102" s="22" t="s">
        <v>49</v>
      </c>
      <c r="B102" s="23" t="s">
        <v>44</v>
      </c>
      <c r="C102" s="22">
        <v>36847.425000000003</v>
      </c>
      <c r="D102" s="24"/>
      <c r="E102" s="24">
        <f>+(C102-C$7)/C$8</f>
        <v>-3067.0231990034395</v>
      </c>
      <c r="F102" s="1">
        <f>ROUND(2*E102,0)/2</f>
        <v>-3067</v>
      </c>
      <c r="G102" s="1">
        <f>+C102-(C$7+F102*C$8)</f>
        <v>-6.6518599996925332E-2</v>
      </c>
      <c r="I102" s="1">
        <f>+G102</f>
        <v>-6.6518599996925332E-2</v>
      </c>
      <c r="Q102" s="77">
        <f>+C102-15018.5</f>
        <v>21828.925000000003</v>
      </c>
    </row>
    <row r="103" spans="1:17" x14ac:dyDescent="0.2">
      <c r="A103" s="22" t="s">
        <v>50</v>
      </c>
      <c r="B103" s="23" t="s">
        <v>44</v>
      </c>
      <c r="C103" s="22">
        <v>37323.421999999999</v>
      </c>
      <c r="D103" s="24"/>
      <c r="E103" s="24">
        <f>+(C103-C$7)/C$8</f>
        <v>-2901.0146534155679</v>
      </c>
      <c r="F103" s="1">
        <f>ROUND(2*E103,0)/2</f>
        <v>-2901</v>
      </c>
      <c r="G103" s="1">
        <f>+C103-(C$7+F103*C$8)</f>
        <v>-4.2015799997898284E-2</v>
      </c>
      <c r="I103" s="1">
        <f>+G103</f>
        <v>-4.2015799997898284E-2</v>
      </c>
      <c r="Q103" s="77">
        <f>+C103-15018.5</f>
        <v>22304.921999999999</v>
      </c>
    </row>
    <row r="104" spans="1:17" x14ac:dyDescent="0.2">
      <c r="A104" s="22" t="s">
        <v>50</v>
      </c>
      <c r="B104" s="23" t="s">
        <v>44</v>
      </c>
      <c r="C104" s="22">
        <v>37323.423000000003</v>
      </c>
      <c r="D104" s="24"/>
      <c r="E104" s="24">
        <f>+(C104-C$7)/C$8</f>
        <v>-2901.0143046559197</v>
      </c>
      <c r="F104" s="1">
        <f>ROUND(2*E104,0)/2</f>
        <v>-2901</v>
      </c>
      <c r="G104" s="1">
        <f>+C104-(C$7+F104*C$8)</f>
        <v>-4.1015799994056579E-2</v>
      </c>
      <c r="I104" s="1">
        <f>+G104</f>
        <v>-4.1015799994056579E-2</v>
      </c>
      <c r="Q104" s="77">
        <f>+C104-15018.5</f>
        <v>22304.923000000003</v>
      </c>
    </row>
    <row r="105" spans="1:17" x14ac:dyDescent="0.2">
      <c r="A105" s="22" t="s">
        <v>50</v>
      </c>
      <c r="B105" s="23" t="s">
        <v>44</v>
      </c>
      <c r="C105" s="22">
        <v>37323.427000000003</v>
      </c>
      <c r="D105" s="24"/>
      <c r="E105" s="24">
        <f>+(C105-C$7)/C$8</f>
        <v>-2901.0129096173323</v>
      </c>
      <c r="F105" s="1">
        <f>ROUND(2*E105,0)/2</f>
        <v>-2901</v>
      </c>
      <c r="G105" s="1">
        <f>+C105-(C$7+F105*C$8)</f>
        <v>-3.7015799993241671E-2</v>
      </c>
      <c r="I105" s="1">
        <f>+G105</f>
        <v>-3.7015799993241671E-2</v>
      </c>
      <c r="Q105" s="77">
        <f>+C105-15018.5</f>
        <v>22304.927000000003</v>
      </c>
    </row>
    <row r="106" spans="1:17" x14ac:dyDescent="0.2">
      <c r="A106" s="22" t="s">
        <v>50</v>
      </c>
      <c r="B106" s="23" t="s">
        <v>44</v>
      </c>
      <c r="C106" s="22">
        <v>37326.286</v>
      </c>
      <c r="D106" s="24"/>
      <c r="E106" s="24">
        <f>+(C106-C$7)/C$8</f>
        <v>-2900.0158057871922</v>
      </c>
      <c r="F106" s="1">
        <f>ROUND(2*E106,0)/2</f>
        <v>-2900</v>
      </c>
      <c r="G106" s="1">
        <f>+C106-(C$7+F106*C$8)</f>
        <v>-4.5319999997445848E-2</v>
      </c>
      <c r="I106" s="1">
        <f>+G106</f>
        <v>-4.5319999997445848E-2</v>
      </c>
      <c r="Q106" s="77">
        <f>+C106-15018.5</f>
        <v>22307.786</v>
      </c>
    </row>
    <row r="107" spans="1:17" x14ac:dyDescent="0.2">
      <c r="A107" s="22" t="s">
        <v>50</v>
      </c>
      <c r="B107" s="23" t="s">
        <v>44</v>
      </c>
      <c r="C107" s="22">
        <v>37561.400999999998</v>
      </c>
      <c r="D107" s="24"/>
      <c r="E107" s="24">
        <f>+(C107-C$7)/C$8</f>
        <v>-2818.0171814347436</v>
      </c>
      <c r="F107" s="1">
        <f>ROUND(2*E107,0)/2</f>
        <v>-2818</v>
      </c>
      <c r="G107" s="1">
        <f>+C107-(C$7+F107*C$8)</f>
        <v>-4.9264400004176423E-2</v>
      </c>
      <c r="I107" s="1">
        <f>+G107</f>
        <v>-4.9264400004176423E-2</v>
      </c>
      <c r="Q107" s="77">
        <f>+C107-15018.5</f>
        <v>22542.900999999998</v>
      </c>
    </row>
    <row r="108" spans="1:17" x14ac:dyDescent="0.2">
      <c r="A108" s="22" t="s">
        <v>50</v>
      </c>
      <c r="B108" s="23" t="s">
        <v>44</v>
      </c>
      <c r="C108" s="22">
        <v>37578.601999999999</v>
      </c>
      <c r="D108" s="24"/>
      <c r="E108" s="24">
        <f>+(C108-C$7)/C$8</f>
        <v>-2812.0181667504976</v>
      </c>
      <c r="F108" s="1">
        <f>ROUND(2*E108,0)/2</f>
        <v>-2812</v>
      </c>
      <c r="G108" s="1">
        <f>+C108-(C$7+F108*C$8)</f>
        <v>-5.2089600001636427E-2</v>
      </c>
      <c r="I108" s="1">
        <f>+G108</f>
        <v>-5.2089600001636427E-2</v>
      </c>
      <c r="Q108" s="77">
        <f>+C108-15018.5</f>
        <v>22560.101999999999</v>
      </c>
    </row>
    <row r="109" spans="1:17" x14ac:dyDescent="0.2">
      <c r="A109" s="22" t="s">
        <v>50</v>
      </c>
      <c r="B109" s="23" t="s">
        <v>44</v>
      </c>
      <c r="C109" s="22">
        <v>37578.605000000003</v>
      </c>
      <c r="D109" s="24"/>
      <c r="E109" s="24">
        <f>+(C109-C$7)/C$8</f>
        <v>-2812.0171204715557</v>
      </c>
      <c r="F109" s="1">
        <f>ROUND(2*E109,0)/2</f>
        <v>-2812</v>
      </c>
      <c r="G109" s="1">
        <f>+C109-(C$7+F109*C$8)</f>
        <v>-4.9089599997387268E-2</v>
      </c>
      <c r="I109" s="1">
        <f>+G109</f>
        <v>-4.9089599997387268E-2</v>
      </c>
      <c r="Q109" s="77">
        <f>+C109-15018.5</f>
        <v>22560.105000000003</v>
      </c>
    </row>
    <row r="110" spans="1:17" x14ac:dyDescent="0.2">
      <c r="A110" s="22" t="s">
        <v>50</v>
      </c>
      <c r="B110" s="23" t="s">
        <v>44</v>
      </c>
      <c r="C110" s="22">
        <v>37578.606</v>
      </c>
      <c r="D110" s="24"/>
      <c r="E110" s="24">
        <f>+(C110-C$7)/C$8</f>
        <v>-2812.0167717119102</v>
      </c>
      <c r="F110" s="1">
        <f>ROUND(2*E110,0)/2</f>
        <v>-2812</v>
      </c>
      <c r="G110" s="1">
        <f>+C110-(C$7+F110*C$8)</f>
        <v>-4.808960000082152E-2</v>
      </c>
      <c r="I110" s="1">
        <f>+G110</f>
        <v>-4.808960000082152E-2</v>
      </c>
      <c r="Q110" s="77">
        <f>+C110-15018.5</f>
        <v>22560.106</v>
      </c>
    </row>
    <row r="111" spans="1:17" x14ac:dyDescent="0.2">
      <c r="A111" s="22" t="s">
        <v>50</v>
      </c>
      <c r="B111" s="23" t="s">
        <v>44</v>
      </c>
      <c r="C111" s="22">
        <v>37667.482000000004</v>
      </c>
      <c r="D111" s="24"/>
      <c r="E111" s="24">
        <f>+(C111-C$7)/C$8</f>
        <v>-2781.0204093447765</v>
      </c>
      <c r="F111" s="1">
        <f>ROUND(2*E111,0)/2</f>
        <v>-2781</v>
      </c>
      <c r="G111" s="1">
        <f>+C111-(C$7+F111*C$8)</f>
        <v>-5.8519799997156952E-2</v>
      </c>
      <c r="I111" s="1">
        <f>+G111</f>
        <v>-5.8519799997156952E-2</v>
      </c>
      <c r="Q111" s="77">
        <f>+C111-15018.5</f>
        <v>22648.982000000004</v>
      </c>
    </row>
    <row r="112" spans="1:17" x14ac:dyDescent="0.2">
      <c r="A112" s="22" t="s">
        <v>50</v>
      </c>
      <c r="B112" s="23" t="s">
        <v>44</v>
      </c>
      <c r="C112" s="22">
        <v>37667.485000000001</v>
      </c>
      <c r="D112" s="24"/>
      <c r="E112" s="24">
        <f>+(C112-C$7)/C$8</f>
        <v>-2781.0193630658373</v>
      </c>
      <c r="F112" s="1">
        <f>ROUND(2*E112,0)/2</f>
        <v>-2781</v>
      </c>
      <c r="G112" s="1">
        <f>+C112-(C$7+F112*C$8)</f>
        <v>-5.551980000018375E-2</v>
      </c>
      <c r="I112" s="1">
        <f>+G112</f>
        <v>-5.551980000018375E-2</v>
      </c>
      <c r="Q112" s="77">
        <f>+C112-15018.5</f>
        <v>22648.985000000001</v>
      </c>
    </row>
    <row r="113" spans="1:17" x14ac:dyDescent="0.2">
      <c r="A113" s="22" t="s">
        <v>50</v>
      </c>
      <c r="B113" s="23" t="s">
        <v>44</v>
      </c>
      <c r="C113" s="22">
        <v>37667.49</v>
      </c>
      <c r="D113" s="24"/>
      <c r="E113" s="24">
        <f>+(C113-C$7)/C$8</f>
        <v>-2781.0176192676045</v>
      </c>
      <c r="F113" s="1">
        <f>ROUND(2*E113,0)/2</f>
        <v>-2781</v>
      </c>
      <c r="G113" s="1">
        <f>+C113-(C$7+F113*C$8)</f>
        <v>-5.0519800002803095E-2</v>
      </c>
      <c r="I113" s="1">
        <f>+G113</f>
        <v>-5.0519800002803095E-2</v>
      </c>
      <c r="Q113" s="77">
        <f>+C113-15018.5</f>
        <v>22648.989999999998</v>
      </c>
    </row>
    <row r="114" spans="1:17" x14ac:dyDescent="0.2">
      <c r="A114" s="22" t="s">
        <v>50</v>
      </c>
      <c r="B114" s="23" t="s">
        <v>44</v>
      </c>
      <c r="C114" s="22">
        <v>37925.552000000003</v>
      </c>
      <c r="D114" s="24"/>
      <c r="E114" s="24">
        <f>+(C114-C$7)/C$8</f>
        <v>-2691.016007300515</v>
      </c>
      <c r="F114" s="1">
        <f>ROUND(2*E114,0)/2</f>
        <v>-2691</v>
      </c>
      <c r="G114" s="1">
        <f>+C114-(C$7+F114*C$8)</f>
        <v>-4.589779999514576E-2</v>
      </c>
      <c r="I114" s="1">
        <f>+G114</f>
        <v>-4.589779999514576E-2</v>
      </c>
      <c r="Q114" s="77">
        <f>+C114-15018.5</f>
        <v>22907.052000000003</v>
      </c>
    </row>
    <row r="115" spans="1:17" x14ac:dyDescent="0.2">
      <c r="A115" s="22" t="s">
        <v>50</v>
      </c>
      <c r="B115" s="23" t="s">
        <v>44</v>
      </c>
      <c r="C115" s="22">
        <v>37928.417999999998</v>
      </c>
      <c r="D115" s="24"/>
      <c r="E115" s="24">
        <f>+(C115-C$7)/C$8</f>
        <v>-2690.0164621528484</v>
      </c>
      <c r="F115" s="1">
        <f>ROUND(2*E115,0)/2</f>
        <v>-2690</v>
      </c>
      <c r="G115" s="1">
        <f>+C115-(C$7+F115*C$8)</f>
        <v>-4.7202000001561828E-2</v>
      </c>
      <c r="I115" s="1">
        <f>+G115</f>
        <v>-4.7202000001561828E-2</v>
      </c>
      <c r="Q115" s="77">
        <f>+C115-15018.5</f>
        <v>22909.917999999998</v>
      </c>
    </row>
    <row r="116" spans="1:17" x14ac:dyDescent="0.2">
      <c r="A116" s="22" t="s">
        <v>51</v>
      </c>
      <c r="B116" s="23" t="s">
        <v>44</v>
      </c>
      <c r="C116" s="22">
        <v>38315.512999999999</v>
      </c>
      <c r="D116" s="24"/>
      <c r="E116" s="24">
        <f>+(C116-C$7)/C$8</f>
        <v>-2555.0133466829234</v>
      </c>
      <c r="F116" s="1">
        <f>ROUND(2*E116,0)/2</f>
        <v>-2555</v>
      </c>
      <c r="G116" s="1">
        <f>+C116-(C$7+F116*C$8)</f>
        <v>-3.8269000004220288E-2</v>
      </c>
      <c r="I116" s="1">
        <f>+G116</f>
        <v>-3.8269000004220288E-2</v>
      </c>
      <c r="Q116" s="77">
        <f>+C116-15018.5</f>
        <v>23297.012999999999</v>
      </c>
    </row>
    <row r="117" spans="1:17" x14ac:dyDescent="0.2">
      <c r="A117" s="22" t="s">
        <v>51</v>
      </c>
      <c r="B117" s="23" t="s">
        <v>44</v>
      </c>
      <c r="C117" s="22">
        <v>38318.358999999997</v>
      </c>
      <c r="D117" s="24"/>
      <c r="E117" s="24">
        <f>+(C117-C$7)/C$8</f>
        <v>-2554.0207767281909</v>
      </c>
      <c r="F117" s="1">
        <f>ROUND(2*E117,0)/2</f>
        <v>-2554</v>
      </c>
      <c r="G117" s="1">
        <f>+C117-(C$7+F117*C$8)</f>
        <v>-5.9573200007434934E-2</v>
      </c>
      <c r="I117" s="1">
        <f>+G117</f>
        <v>-5.9573200007434934E-2</v>
      </c>
      <c r="Q117" s="77">
        <f>+C117-15018.5</f>
        <v>23299.858999999997</v>
      </c>
    </row>
    <row r="118" spans="1:17" x14ac:dyDescent="0.2">
      <c r="A118" s="22" t="s">
        <v>51</v>
      </c>
      <c r="B118" s="23" t="s">
        <v>44</v>
      </c>
      <c r="C118" s="22">
        <v>38639.483</v>
      </c>
      <c r="D118" s="24"/>
      <c r="E118" s="24">
        <f>+(C118-C$7)/C$8</f>
        <v>-2442.0256839159238</v>
      </c>
      <c r="F118" s="1">
        <f>ROUND(2*E118,0)/2</f>
        <v>-2442</v>
      </c>
      <c r="G118" s="1">
        <f>+C118-(C$7+F118*C$8)</f>
        <v>-7.3643600000650622E-2</v>
      </c>
      <c r="I118" s="1">
        <f>+G118</f>
        <v>-7.3643600000650622E-2</v>
      </c>
      <c r="Q118" s="77">
        <f>+C118-15018.5</f>
        <v>23620.983</v>
      </c>
    </row>
    <row r="119" spans="1:17" x14ac:dyDescent="0.2">
      <c r="A119" s="22" t="s">
        <v>51</v>
      </c>
      <c r="B119" s="23" t="s">
        <v>44</v>
      </c>
      <c r="C119" s="22">
        <v>38642.360999999997</v>
      </c>
      <c r="D119" s="24"/>
      <c r="E119" s="24">
        <f>+(C119-C$7)/C$8</f>
        <v>-2441.0219536524951</v>
      </c>
      <c r="F119" s="1">
        <f>ROUND(2*E119,0)/2</f>
        <v>-2441</v>
      </c>
      <c r="G119" s="1">
        <f>+C119-(C$7+F119*C$8)</f>
        <v>-6.2947800004621968E-2</v>
      </c>
      <c r="I119" s="1">
        <f>+G119</f>
        <v>-6.2947800004621968E-2</v>
      </c>
      <c r="Q119" s="77">
        <f>+C119-15018.5</f>
        <v>23623.860999999997</v>
      </c>
    </row>
    <row r="120" spans="1:17" x14ac:dyDescent="0.2">
      <c r="A120" s="22" t="s">
        <v>51</v>
      </c>
      <c r="B120" s="23" t="s">
        <v>44</v>
      </c>
      <c r="C120" s="22">
        <v>38708.328000000001</v>
      </c>
      <c r="D120" s="24"/>
      <c r="E120" s="24">
        <f>+(C120-C$7)/C$8</f>
        <v>-2418.0153260334218</v>
      </c>
      <c r="F120" s="1">
        <f>ROUND(2*E120,0)/2</f>
        <v>-2418</v>
      </c>
      <c r="G120" s="1">
        <f>+C120-(C$7+F120*C$8)</f>
        <v>-4.3944400000327732E-2</v>
      </c>
      <c r="I120" s="1">
        <f>+G120</f>
        <v>-4.3944400000327732E-2</v>
      </c>
      <c r="Q120" s="77">
        <f>+C120-15018.5</f>
        <v>23689.828000000001</v>
      </c>
    </row>
    <row r="121" spans="1:17" x14ac:dyDescent="0.2">
      <c r="A121" s="22" t="s">
        <v>51</v>
      </c>
      <c r="B121" s="23" t="s">
        <v>44</v>
      </c>
      <c r="C121" s="22">
        <v>38817.288</v>
      </c>
      <c r="D121" s="24"/>
      <c r="E121" s="24">
        <f>+(C121-C$7)/C$8</f>
        <v>-2380.0144749203801</v>
      </c>
      <c r="F121" s="1">
        <f>ROUND(2*E121,0)/2</f>
        <v>-2380</v>
      </c>
      <c r="G121" s="1">
        <f>+C121-(C$7+F121*C$8)</f>
        <v>-4.1504000000713859E-2</v>
      </c>
      <c r="I121" s="1">
        <f>+G121</f>
        <v>-4.1504000000713859E-2</v>
      </c>
      <c r="Q121" s="77">
        <f>+C121-15018.5</f>
        <v>23798.788</v>
      </c>
    </row>
    <row r="122" spans="1:17" x14ac:dyDescent="0.2">
      <c r="A122" s="22" t="s">
        <v>51</v>
      </c>
      <c r="B122" s="23" t="s">
        <v>44</v>
      </c>
      <c r="C122" s="22">
        <v>39026.593999999997</v>
      </c>
      <c r="D122" s="24"/>
      <c r="E122" s="24">
        <f>+(C122-C$7)/C$8</f>
        <v>-2307.0169882916516</v>
      </c>
      <c r="F122" s="1">
        <f>ROUND(2*E122,0)/2</f>
        <v>-2307</v>
      </c>
      <c r="G122" s="1">
        <f>+C122-(C$7+F122*C$8)</f>
        <v>-4.8710600007325411E-2</v>
      </c>
      <c r="I122" s="1">
        <f>+G122</f>
        <v>-4.8710600007325411E-2</v>
      </c>
      <c r="Q122" s="77">
        <f>+C122-15018.5</f>
        <v>24008.093999999997</v>
      </c>
    </row>
    <row r="123" spans="1:17" x14ac:dyDescent="0.2">
      <c r="A123" s="22" t="s">
        <v>51</v>
      </c>
      <c r="B123" s="23" t="s">
        <v>44</v>
      </c>
      <c r="C123" s="22">
        <v>39029.474999999999</v>
      </c>
      <c r="D123" s="24"/>
      <c r="E123" s="24">
        <f>+(C123-C$7)/C$8</f>
        <v>-2306.0122117492811</v>
      </c>
      <c r="F123" s="1">
        <f>ROUND(2*E123,0)/2</f>
        <v>-2306</v>
      </c>
      <c r="G123" s="1">
        <f>+C123-(C$7+F123*C$8)</f>
        <v>-3.501479999977164E-2</v>
      </c>
      <c r="I123" s="1">
        <f>+G123</f>
        <v>-3.501479999977164E-2</v>
      </c>
      <c r="Q123" s="77">
        <f>+C123-15018.5</f>
        <v>24010.974999999999</v>
      </c>
    </row>
    <row r="124" spans="1:17" x14ac:dyDescent="0.2">
      <c r="A124" s="25" t="s">
        <v>52</v>
      </c>
      <c r="B124" s="26"/>
      <c r="C124" s="27">
        <v>39046.673999999999</v>
      </c>
      <c r="D124" s="27"/>
      <c r="E124" s="1">
        <f>+(C124-C$7)/C$8</f>
        <v>-2300.0138945843282</v>
      </c>
      <c r="F124" s="1">
        <f>ROUND(2*E124,0)/2</f>
        <v>-2300</v>
      </c>
      <c r="G124" s="1">
        <f>+C124-(C$7+F124*C$8)</f>
        <v>-3.9840000004915055E-2</v>
      </c>
      <c r="I124" s="1">
        <f>+G124</f>
        <v>-3.9840000004915055E-2</v>
      </c>
      <c r="Q124" s="77">
        <f>+C124-15018.5</f>
        <v>24028.173999999999</v>
      </c>
    </row>
    <row r="125" spans="1:17" x14ac:dyDescent="0.2">
      <c r="A125" s="22" t="s">
        <v>51</v>
      </c>
      <c r="B125" s="23" t="s">
        <v>44</v>
      </c>
      <c r="C125" s="22">
        <v>39052.411999999997</v>
      </c>
      <c r="D125" s="24"/>
      <c r="E125" s="24">
        <f>+(C125-C$7)/C$8</f>
        <v>-2298.0127117311113</v>
      </c>
      <c r="F125" s="1">
        <f>ROUND(2*E125,0)/2</f>
        <v>-2298</v>
      </c>
      <c r="G125" s="1">
        <f>+C125-(C$7+F125*C$8)</f>
        <v>-3.6448400001972914E-2</v>
      </c>
      <c r="I125" s="1">
        <f>+G125</f>
        <v>-3.6448400001972914E-2</v>
      </c>
      <c r="Q125" s="77">
        <f>+C125-15018.5</f>
        <v>24033.911999999997</v>
      </c>
    </row>
    <row r="126" spans="1:17" x14ac:dyDescent="0.2">
      <c r="A126" s="25" t="s">
        <v>53</v>
      </c>
      <c r="B126" s="26"/>
      <c r="C126" s="27">
        <v>39069.610999999997</v>
      </c>
      <c r="D126" s="27"/>
      <c r="E126" s="1">
        <f>+(C126-C$7)/C$8</f>
        <v>-2292.0143945661584</v>
      </c>
      <c r="F126" s="1">
        <f>ROUND(2*E126,0)/2</f>
        <v>-2292</v>
      </c>
      <c r="G126" s="1">
        <f>+C126-(C$7+F126*C$8)</f>
        <v>-4.1273600007116329E-2</v>
      </c>
      <c r="I126" s="1">
        <f>+G126</f>
        <v>-4.1273600007116329E-2</v>
      </c>
      <c r="Q126" s="77">
        <f>+C126-15018.5</f>
        <v>24051.110999999997</v>
      </c>
    </row>
    <row r="127" spans="1:17" x14ac:dyDescent="0.2">
      <c r="A127" s="25" t="s">
        <v>52</v>
      </c>
      <c r="B127" s="26"/>
      <c r="C127" s="27">
        <v>39069.612000000001</v>
      </c>
      <c r="D127" s="27"/>
      <c r="E127" s="1">
        <f>+(C127-C$7)/C$8</f>
        <v>-2292.0140458065107</v>
      </c>
      <c r="F127" s="1">
        <f>ROUND(2*E127,0)/2</f>
        <v>-2292</v>
      </c>
      <c r="G127" s="1">
        <f>+C127-(C$7+F127*C$8)</f>
        <v>-4.0273600003274623E-2</v>
      </c>
      <c r="I127" s="1">
        <f>+G127</f>
        <v>-4.0273600003274623E-2</v>
      </c>
      <c r="Q127" s="77">
        <f>+C127-15018.5</f>
        <v>24051.112000000001</v>
      </c>
    </row>
    <row r="128" spans="1:17" x14ac:dyDescent="0.2">
      <c r="A128" s="25" t="s">
        <v>52</v>
      </c>
      <c r="B128" s="26"/>
      <c r="C128" s="27">
        <v>39069.614999999998</v>
      </c>
      <c r="D128" s="27"/>
      <c r="E128" s="1">
        <f>+(C128-C$7)/C$8</f>
        <v>-2292.0129995275711</v>
      </c>
      <c r="F128" s="1">
        <f>ROUND(2*E128,0)/2</f>
        <v>-2292</v>
      </c>
      <c r="G128" s="1">
        <f>+C128-(C$7+F128*C$8)</f>
        <v>-3.7273600006301422E-2</v>
      </c>
      <c r="I128" s="1">
        <f>+G128</f>
        <v>-3.7273600006301422E-2</v>
      </c>
      <c r="Q128" s="77">
        <f>+C128-15018.5</f>
        <v>24051.114999999998</v>
      </c>
    </row>
    <row r="129" spans="1:17" x14ac:dyDescent="0.2">
      <c r="A129" s="25" t="s">
        <v>52</v>
      </c>
      <c r="B129" s="26"/>
      <c r="C129" s="27">
        <v>39089.688999999998</v>
      </c>
      <c r="D129" s="27"/>
      <c r="E129" s="1">
        <f>+(C129-C$7)/C$8</f>
        <v>-2285.0119983781292</v>
      </c>
      <c r="F129" s="1">
        <f>ROUND(2*E129,0)/2</f>
        <v>-2285</v>
      </c>
      <c r="G129" s="1">
        <f>+C129-(C$7+F129*C$8)</f>
        <v>-3.4403000005113427E-2</v>
      </c>
      <c r="I129" s="1">
        <f>+G129</f>
        <v>-3.4403000005113427E-2</v>
      </c>
      <c r="Q129" s="77">
        <f>+C129-15018.5</f>
        <v>24071.188999999998</v>
      </c>
    </row>
    <row r="130" spans="1:17" x14ac:dyDescent="0.2">
      <c r="A130" s="25" t="s">
        <v>53</v>
      </c>
      <c r="B130" s="26"/>
      <c r="C130" s="27">
        <v>39089.69</v>
      </c>
      <c r="D130" s="27"/>
      <c r="E130" s="1">
        <f>+(C130-C$7)/C$8</f>
        <v>-2285.011649618481</v>
      </c>
      <c r="F130" s="1">
        <f>ROUND(2*E130,0)/2</f>
        <v>-2285</v>
      </c>
      <c r="G130" s="1">
        <f>+C130-(C$7+F130*C$8)</f>
        <v>-3.3403000001271721E-2</v>
      </c>
      <c r="I130" s="1">
        <f>+G130</f>
        <v>-3.3403000001271721E-2</v>
      </c>
      <c r="Q130" s="77">
        <f>+C130-15018.5</f>
        <v>24071.190000000002</v>
      </c>
    </row>
    <row r="131" spans="1:17" x14ac:dyDescent="0.2">
      <c r="A131" s="28" t="s">
        <v>52</v>
      </c>
      <c r="B131" s="29"/>
      <c r="C131" s="30">
        <v>39092.552000000003</v>
      </c>
      <c r="D131" s="30"/>
      <c r="E131" s="24">
        <f>+(C131-C$7)/C$8</f>
        <v>-2284.013499509399</v>
      </c>
      <c r="F131" s="1">
        <f>ROUND(2*E131,0)/2</f>
        <v>-2284</v>
      </c>
      <c r="G131" s="1">
        <f>+C131-(C$7+F131*C$8)</f>
        <v>-3.870719999395078E-2</v>
      </c>
      <c r="I131" s="1">
        <f>+G131</f>
        <v>-3.870719999395078E-2</v>
      </c>
      <c r="Q131" s="77">
        <f>+C131-15018.5</f>
        <v>24074.052000000003</v>
      </c>
    </row>
    <row r="132" spans="1:17" x14ac:dyDescent="0.2">
      <c r="A132" s="28" t="s">
        <v>52</v>
      </c>
      <c r="B132" s="29"/>
      <c r="C132" s="30">
        <v>39092.553</v>
      </c>
      <c r="D132" s="30"/>
      <c r="E132" s="24">
        <f>+(C132-C$7)/C$8</f>
        <v>-2284.0131507497535</v>
      </c>
      <c r="F132" s="1">
        <f>ROUND(2*E132,0)/2</f>
        <v>-2284</v>
      </c>
      <c r="G132" s="1">
        <f>+C132-(C$7+F132*C$8)</f>
        <v>-3.7707199997385032E-2</v>
      </c>
      <c r="I132" s="1">
        <f>+G132</f>
        <v>-3.7707199997385032E-2</v>
      </c>
      <c r="Q132" s="77">
        <f>+C132-15018.5</f>
        <v>24074.053</v>
      </c>
    </row>
    <row r="133" spans="1:17" x14ac:dyDescent="0.2">
      <c r="A133" s="22" t="s">
        <v>54</v>
      </c>
      <c r="B133" s="23" t="s">
        <v>44</v>
      </c>
      <c r="C133" s="22">
        <v>39184.311000000002</v>
      </c>
      <c r="D133" s="24"/>
      <c r="E133" s="24">
        <f>+(C133-C$7)/C$8</f>
        <v>-2252.0116630806037</v>
      </c>
      <c r="F133" s="1">
        <f>ROUND(2*E133,0)/2</f>
        <v>-2252</v>
      </c>
      <c r="G133" s="1">
        <f>+C133-(C$7+F133*C$8)</f>
        <v>-3.3441599996876903E-2</v>
      </c>
      <c r="I133" s="1">
        <f>+G133</f>
        <v>-3.3441599996876903E-2</v>
      </c>
      <c r="Q133" s="77">
        <f>+C133-15018.5</f>
        <v>24165.811000000002</v>
      </c>
    </row>
    <row r="134" spans="1:17" x14ac:dyDescent="0.2">
      <c r="A134" s="28" t="s">
        <v>55</v>
      </c>
      <c r="B134" s="29" t="s">
        <v>44</v>
      </c>
      <c r="C134" s="30">
        <v>39436.635000000002</v>
      </c>
      <c r="D134" s="30"/>
      <c r="E134" s="24">
        <f>+(C134-C$7)/C$8</f>
        <v>-2164.0112339667339</v>
      </c>
      <c r="F134" s="1">
        <f>ROUND(2*E134,0)/2</f>
        <v>-2164</v>
      </c>
      <c r="G134" s="1">
        <f>+C134-(C$7+F134*C$8)</f>
        <v>-3.2211199999437667E-2</v>
      </c>
      <c r="I134" s="1">
        <f>+G134</f>
        <v>-3.2211199999437667E-2</v>
      </c>
      <c r="Q134" s="77">
        <f>+C134-15018.5</f>
        <v>24418.135000000002</v>
      </c>
    </row>
    <row r="135" spans="1:17" x14ac:dyDescent="0.2">
      <c r="A135" s="28" t="s">
        <v>56</v>
      </c>
      <c r="B135" s="29"/>
      <c r="C135" s="30">
        <v>39459.565000000002</v>
      </c>
      <c r="D135" s="30"/>
      <c r="E135" s="24">
        <f>+(C135-C$7)/C$8</f>
        <v>-2156.0141752660911</v>
      </c>
      <c r="F135" s="1">
        <f>ROUND(2*E135,0)/2</f>
        <v>-2156</v>
      </c>
      <c r="G135" s="1">
        <f>+C135-(C$7+F135*C$8)</f>
        <v>-4.064479999942705E-2</v>
      </c>
      <c r="I135" s="1">
        <f>+G135</f>
        <v>-4.064479999942705E-2</v>
      </c>
      <c r="Q135" s="77">
        <f>+C135-15018.5</f>
        <v>24441.065000000002</v>
      </c>
    </row>
    <row r="136" spans="1:17" x14ac:dyDescent="0.2">
      <c r="A136" s="28" t="s">
        <v>57</v>
      </c>
      <c r="B136" s="29"/>
      <c r="C136" s="30">
        <v>39462.453699999955</v>
      </c>
      <c r="D136" s="30"/>
      <c r="E136" s="24">
        <f>+(C136-C$7)/C$8</f>
        <v>-2155.0067132744571</v>
      </c>
      <c r="F136" s="1">
        <f>ROUND(2*E136,0)/2</f>
        <v>-2155</v>
      </c>
      <c r="G136" s="1">
        <f>+C136-(C$7+F136*C$8)</f>
        <v>-1.9249000048148446E-2</v>
      </c>
      <c r="J136" s="1">
        <f>+G136</f>
        <v>-1.9249000048148446E-2</v>
      </c>
      <c r="Q136" s="77">
        <f>+C136-15018.5</f>
        <v>24443.953699999955</v>
      </c>
    </row>
    <row r="137" spans="1:17" x14ac:dyDescent="0.2">
      <c r="A137" s="30" t="s">
        <v>57</v>
      </c>
      <c r="B137" s="29" t="s">
        <v>44</v>
      </c>
      <c r="C137" s="30">
        <v>39462.453699999998</v>
      </c>
      <c r="D137" s="30" t="s">
        <v>34</v>
      </c>
      <c r="E137" s="24">
        <f>+(C137-C$7)/C$8</f>
        <v>-2155.0067132744416</v>
      </c>
      <c r="F137" s="1">
        <f>ROUND(2*E137,0)/2</f>
        <v>-2155</v>
      </c>
      <c r="G137" s="1">
        <f>+C137-(C$7+F137*C$8)</f>
        <v>-1.92490000044927E-2</v>
      </c>
      <c r="J137" s="1">
        <f>+G137</f>
        <v>-1.92490000044927E-2</v>
      </c>
      <c r="Q137" s="77">
        <f>+C137-15018.5</f>
        <v>24443.953699999998</v>
      </c>
    </row>
    <row r="138" spans="1:17" x14ac:dyDescent="0.2">
      <c r="A138" s="22" t="s">
        <v>54</v>
      </c>
      <c r="B138" s="23" t="s">
        <v>44</v>
      </c>
      <c r="C138" s="22">
        <v>39465.313000000002</v>
      </c>
      <c r="D138" s="24"/>
      <c r="E138" s="24">
        <f>+(C138-C$7)/C$8</f>
        <v>-2154.0095048164053</v>
      </c>
      <c r="F138" s="1">
        <f>ROUND(2*E138,0)/2</f>
        <v>-2154</v>
      </c>
      <c r="G138" s="1">
        <f>+C138-(C$7+F138*C$8)</f>
        <v>-2.7253200001723599E-2</v>
      </c>
      <c r="I138" s="1">
        <f>+G138</f>
        <v>-2.7253200001723599E-2</v>
      </c>
      <c r="Q138" s="77">
        <f>+C138-15018.5</f>
        <v>24446.813000000002</v>
      </c>
    </row>
    <row r="139" spans="1:17" x14ac:dyDescent="0.2">
      <c r="A139" s="22" t="s">
        <v>43</v>
      </c>
      <c r="B139" s="23" t="s">
        <v>44</v>
      </c>
      <c r="C139" s="22">
        <v>39471.063999999998</v>
      </c>
      <c r="D139" s="24"/>
      <c r="E139" s="24">
        <f>+(C139-C$7)/C$8</f>
        <v>-2152.0037880877803</v>
      </c>
      <c r="F139" s="1">
        <f>ROUND(2*E139,0)/2</f>
        <v>-2152</v>
      </c>
      <c r="G139" s="1">
        <f>+C139-(C$7+F139*C$8)</f>
        <v>-1.0861599999770988E-2</v>
      </c>
      <c r="J139" s="1">
        <f>+G139</f>
        <v>-1.0861599999770988E-2</v>
      </c>
      <c r="Q139" s="77">
        <f>+C139-15018.5</f>
        <v>24452.563999999998</v>
      </c>
    </row>
    <row r="140" spans="1:17" x14ac:dyDescent="0.2">
      <c r="A140" s="28" t="s">
        <v>55</v>
      </c>
      <c r="B140" s="29" t="s">
        <v>44</v>
      </c>
      <c r="C140" s="30">
        <v>39479.642</v>
      </c>
      <c r="D140" s="30"/>
      <c r="E140" s="24">
        <f>+(C140-C$7)/C$8</f>
        <v>-2149.0121278377096</v>
      </c>
      <c r="F140" s="1">
        <f>ROUND(2*E140,0)/2</f>
        <v>-2149</v>
      </c>
      <c r="G140" s="1">
        <f>+C140-(C$7+F140*C$8)</f>
        <v>-3.4774200001265854E-2</v>
      </c>
      <c r="I140" s="1">
        <f>+G140</f>
        <v>-3.4774200001265854E-2</v>
      </c>
      <c r="Q140" s="77">
        <f>+C140-15018.5</f>
        <v>24461.142</v>
      </c>
    </row>
    <row r="141" spans="1:17" x14ac:dyDescent="0.2">
      <c r="A141" s="22" t="s">
        <v>43</v>
      </c>
      <c r="B141" s="23" t="s">
        <v>44</v>
      </c>
      <c r="C141" s="22">
        <v>39493.974000000002</v>
      </c>
      <c r="D141" s="24"/>
      <c r="E141" s="24">
        <f>+(C141-C$7)/C$8</f>
        <v>-2144.0137045800716</v>
      </c>
      <c r="F141" s="1">
        <f>ROUND(2*E141,0)/2</f>
        <v>-2144</v>
      </c>
      <c r="G141" s="1">
        <f>+C141-(C$7+F141*C$8)</f>
        <v>-3.9295199996558949E-2</v>
      </c>
      <c r="J141" s="1">
        <f>+G141</f>
        <v>-3.9295199996558949E-2</v>
      </c>
      <c r="Q141" s="77">
        <f>+C141-15018.5</f>
        <v>24475.474000000002</v>
      </c>
    </row>
    <row r="142" spans="1:17" x14ac:dyDescent="0.2">
      <c r="A142" s="28" t="s">
        <v>56</v>
      </c>
      <c r="B142" s="29"/>
      <c r="C142" s="30">
        <v>39525.523000000001</v>
      </c>
      <c r="D142" s="30"/>
      <c r="E142" s="24">
        <f>+(C142-C$7)/C$8</f>
        <v>-2133.0106864838408</v>
      </c>
      <c r="F142" s="1">
        <f>ROUND(2*E142,0)/2</f>
        <v>-2133</v>
      </c>
      <c r="G142" s="1">
        <f>+C142-(C$7+F142*C$8)</f>
        <v>-3.0641400000604335E-2</v>
      </c>
      <c r="I142" s="1">
        <f>+G142</f>
        <v>-3.0641400000604335E-2</v>
      </c>
      <c r="Q142" s="77">
        <f>+C142-15018.5</f>
        <v>24507.023000000001</v>
      </c>
    </row>
    <row r="143" spans="1:17" x14ac:dyDescent="0.2">
      <c r="A143" s="28" t="s">
        <v>58</v>
      </c>
      <c r="B143" s="29"/>
      <c r="C143" s="30">
        <v>39714.775000000001</v>
      </c>
      <c r="D143" s="30"/>
      <c r="E143" s="24">
        <f>+(C143-C$7)/C$8</f>
        <v>-2067.0072258116174</v>
      </c>
      <c r="F143" s="1">
        <f>ROUND(2*E143,0)/2</f>
        <v>-2067</v>
      </c>
      <c r="G143" s="1">
        <f>+C143-(C$7+F143*C$8)</f>
        <v>-2.0718599997053389E-2</v>
      </c>
      <c r="I143" s="1">
        <f>+G143</f>
        <v>-2.0718599997053389E-2</v>
      </c>
      <c r="Q143" s="77">
        <f>+C143-15018.5</f>
        <v>24696.275000000001</v>
      </c>
    </row>
    <row r="144" spans="1:17" x14ac:dyDescent="0.2">
      <c r="A144" s="28" t="s">
        <v>58</v>
      </c>
      <c r="B144" s="29"/>
      <c r="C144" s="30">
        <v>39717.6391</v>
      </c>
      <c r="D144" s="30"/>
      <c r="E144" s="24">
        <f>+(C144-C$7)/C$8</f>
        <v>-2066.0083433072782</v>
      </c>
      <c r="F144" s="1">
        <f>ROUND(2*E144,0)/2</f>
        <v>-2066</v>
      </c>
      <c r="G144" s="1">
        <f>+C144-(C$7+F144*C$8)</f>
        <v>-2.3922799999127164E-2</v>
      </c>
      <c r="I144" s="1">
        <f>+G144</f>
        <v>-2.3922799999127164E-2</v>
      </c>
      <c r="Q144" s="77">
        <f>+C144-15018.5</f>
        <v>24699.1391</v>
      </c>
    </row>
    <row r="145" spans="1:17" x14ac:dyDescent="0.2">
      <c r="A145" s="28" t="s">
        <v>58</v>
      </c>
      <c r="B145" s="29"/>
      <c r="C145" s="30">
        <v>39734.836000000003</v>
      </c>
      <c r="D145" s="30"/>
      <c r="E145" s="24">
        <f>+(C145-C$7)/C$8</f>
        <v>-2060.0107585375831</v>
      </c>
      <c r="F145" s="1">
        <f>ROUND(2*E145,0)/2</f>
        <v>-2060</v>
      </c>
      <c r="G145" s="1">
        <f>+C145-(C$7+F145*C$8)</f>
        <v>-3.0847999994875863E-2</v>
      </c>
      <c r="I145" s="1">
        <f>+G145</f>
        <v>-3.0847999994875863E-2</v>
      </c>
      <c r="Q145" s="77">
        <f>+C145-15018.5</f>
        <v>24716.336000000003</v>
      </c>
    </row>
    <row r="146" spans="1:17" x14ac:dyDescent="0.2">
      <c r="A146" s="28" t="s">
        <v>58</v>
      </c>
      <c r="B146" s="29"/>
      <c r="C146" s="30">
        <v>39737.710099999997</v>
      </c>
      <c r="D146" s="30"/>
      <c r="E146" s="24">
        <f>+(C146-C$7)/C$8</f>
        <v>-2059.0083884367778</v>
      </c>
      <c r="F146" s="1">
        <f>ROUND(2*E146,0)/2</f>
        <v>-2059</v>
      </c>
      <c r="G146" s="1">
        <f>+C146-(C$7+F146*C$8)</f>
        <v>-2.4052200002188329E-2</v>
      </c>
      <c r="I146" s="1">
        <f>+G146</f>
        <v>-2.4052200002188329E-2</v>
      </c>
      <c r="Q146" s="77">
        <f>+C146-15018.5</f>
        <v>24719.210099999997</v>
      </c>
    </row>
    <row r="147" spans="1:17" x14ac:dyDescent="0.2">
      <c r="A147" s="28" t="s">
        <v>58</v>
      </c>
      <c r="B147" s="29"/>
      <c r="C147" s="30">
        <v>39737.711000000003</v>
      </c>
      <c r="D147" s="30"/>
      <c r="E147" s="24">
        <f>+(C147-C$7)/C$8</f>
        <v>-2059.0080745530936</v>
      </c>
      <c r="F147" s="1">
        <f>ROUND(2*E147,0)/2</f>
        <v>-2059</v>
      </c>
      <c r="G147" s="1">
        <f>+C147-(C$7+F147*C$8)</f>
        <v>-2.3152199995820411E-2</v>
      </c>
      <c r="I147" s="1">
        <f>+G147</f>
        <v>-2.3152199995820411E-2</v>
      </c>
      <c r="Q147" s="77">
        <f>+C147-15018.5</f>
        <v>24719.211000000003</v>
      </c>
    </row>
    <row r="148" spans="1:17" x14ac:dyDescent="0.2">
      <c r="A148" s="28" t="s">
        <v>58</v>
      </c>
      <c r="B148" s="29"/>
      <c r="C148" s="30">
        <v>39740.568099999997</v>
      </c>
      <c r="D148" s="30"/>
      <c r="E148" s="24">
        <f>+(C148-C$7)/C$8</f>
        <v>-2058.0116333662831</v>
      </c>
      <c r="F148" s="1">
        <f>ROUND(2*E148,0)/2</f>
        <v>-2058</v>
      </c>
      <c r="G148" s="1">
        <f>+C148-(C$7+F148*C$8)</f>
        <v>-3.3356400002958253E-2</v>
      </c>
      <c r="I148" s="1">
        <f>+G148</f>
        <v>-3.3356400002958253E-2</v>
      </c>
      <c r="Q148" s="77">
        <f>+C148-15018.5</f>
        <v>24722.068099999997</v>
      </c>
    </row>
    <row r="149" spans="1:17" x14ac:dyDescent="0.2">
      <c r="A149" s="28" t="s">
        <v>58</v>
      </c>
      <c r="B149" s="29"/>
      <c r="C149" s="30">
        <v>39760.646999999997</v>
      </c>
      <c r="D149" s="30"/>
      <c r="E149" s="24">
        <f>+(C149-C$7)/C$8</f>
        <v>-2051.008923294572</v>
      </c>
      <c r="F149" s="1">
        <f>ROUND(2*E149,0)/2</f>
        <v>-2051</v>
      </c>
      <c r="G149" s="1">
        <f>+C149-(C$7+F149*C$8)</f>
        <v>-2.558580000186339E-2</v>
      </c>
      <c r="I149" s="1">
        <f>+G149</f>
        <v>-2.558580000186339E-2</v>
      </c>
      <c r="Q149" s="77">
        <f>+C149-15018.5</f>
        <v>24742.146999999997</v>
      </c>
    </row>
    <row r="150" spans="1:17" x14ac:dyDescent="0.2">
      <c r="A150" s="22" t="s">
        <v>43</v>
      </c>
      <c r="B150" s="23" t="s">
        <v>44</v>
      </c>
      <c r="C150" s="22">
        <v>39815.124000000003</v>
      </c>
      <c r="D150" s="24"/>
      <c r="E150" s="24">
        <f>+(C150-C$7)/C$8</f>
        <v>-2032.0095440169891</v>
      </c>
      <c r="F150" s="1">
        <f>ROUND(2*E150,0)/2</f>
        <v>-2032</v>
      </c>
      <c r="G150" s="1">
        <f>+C150-(C$7+F150*C$8)</f>
        <v>-2.7365599999029655E-2</v>
      </c>
      <c r="J150" s="1">
        <f>+G150</f>
        <v>-2.7365599999029655E-2</v>
      </c>
      <c r="Q150" s="77">
        <f>+C150-15018.5</f>
        <v>24796.624000000003</v>
      </c>
    </row>
    <row r="151" spans="1:17" x14ac:dyDescent="0.2">
      <c r="A151" s="22" t="s">
        <v>43</v>
      </c>
      <c r="B151" s="23" t="s">
        <v>44</v>
      </c>
      <c r="C151" s="22">
        <v>39815.127</v>
      </c>
      <c r="D151" s="24"/>
      <c r="E151" s="24">
        <f>+(C151-C$7)/C$8</f>
        <v>-2032.0084977380498</v>
      </c>
      <c r="F151" s="1">
        <f>ROUND(2*E151,0)/2</f>
        <v>-2032</v>
      </c>
      <c r="G151" s="1">
        <f>+C151-(C$7+F151*C$8)</f>
        <v>-2.4365600002056453E-2</v>
      </c>
      <c r="J151" s="1">
        <f>+G151</f>
        <v>-2.4365600002056453E-2</v>
      </c>
      <c r="Q151" s="77">
        <f>+C151-15018.5</f>
        <v>24796.627</v>
      </c>
    </row>
    <row r="152" spans="1:17" x14ac:dyDescent="0.2">
      <c r="A152" s="22" t="s">
        <v>43</v>
      </c>
      <c r="B152" s="23" t="s">
        <v>44</v>
      </c>
      <c r="C152" s="22">
        <v>39815.127999999997</v>
      </c>
      <c r="D152" s="24"/>
      <c r="E152" s="24">
        <f>+(C152-C$7)/C$8</f>
        <v>-2032.0081489784043</v>
      </c>
      <c r="F152" s="1">
        <f>ROUND(2*E152,0)/2</f>
        <v>-2032</v>
      </c>
      <c r="G152" s="1">
        <f>+C152-(C$7+F152*C$8)</f>
        <v>-2.3365600005490705E-2</v>
      </c>
      <c r="J152" s="1">
        <f>+G152</f>
        <v>-2.3365600005490705E-2</v>
      </c>
      <c r="Q152" s="77">
        <f>+C152-15018.5</f>
        <v>24796.627999999997</v>
      </c>
    </row>
    <row r="153" spans="1:17" x14ac:dyDescent="0.2">
      <c r="A153" s="28" t="s">
        <v>58</v>
      </c>
      <c r="B153" s="29"/>
      <c r="C153" s="30">
        <v>39823.7281</v>
      </c>
      <c r="D153" s="30"/>
      <c r="E153" s="24">
        <f>+(C153-C$7)/C$8</f>
        <v>-2029.0087811401388</v>
      </c>
      <c r="F153" s="1">
        <f>ROUND(2*E153,0)/2</f>
        <v>-2029</v>
      </c>
      <c r="G153" s="1">
        <f>+C153-(C$7+F153*C$8)</f>
        <v>-2.5178199997753836E-2</v>
      </c>
      <c r="I153" s="1">
        <f>+G153</f>
        <v>-2.5178199997753836E-2</v>
      </c>
      <c r="Q153" s="77">
        <f>+C153-15018.5</f>
        <v>24805.2281</v>
      </c>
    </row>
    <row r="154" spans="1:17" x14ac:dyDescent="0.2">
      <c r="A154" s="28" t="s">
        <v>58</v>
      </c>
      <c r="B154" s="29"/>
      <c r="C154" s="30">
        <v>39826.594100000002</v>
      </c>
      <c r="D154" s="30"/>
      <c r="E154" s="24">
        <f>+(C154-C$7)/C$8</f>
        <v>-2028.0092359924695</v>
      </c>
      <c r="F154" s="1">
        <f>ROUND(2*E154,0)/2</f>
        <v>-2028</v>
      </c>
      <c r="G154" s="1">
        <f>+C154-(C$7+F154*C$8)</f>
        <v>-2.6482399996893946E-2</v>
      </c>
      <c r="I154" s="1">
        <f>+G154</f>
        <v>-2.6482399996893946E-2</v>
      </c>
      <c r="Q154" s="77">
        <f>+C154-15018.5</f>
        <v>24808.094100000002</v>
      </c>
    </row>
    <row r="155" spans="1:17" x14ac:dyDescent="0.2">
      <c r="A155" s="28" t="s">
        <v>58</v>
      </c>
      <c r="B155" s="29"/>
      <c r="C155" s="30">
        <v>39829.4591</v>
      </c>
      <c r="D155" s="30"/>
      <c r="E155" s="24">
        <f>+(C155-C$7)/C$8</f>
        <v>-2027.0100396044484</v>
      </c>
      <c r="F155" s="1">
        <f>ROUND(2*E155,0)/2</f>
        <v>-2027</v>
      </c>
      <c r="G155" s="1">
        <f>+C155-(C$7+F155*C$8)</f>
        <v>-2.8786599999875762E-2</v>
      </c>
      <c r="I155" s="1">
        <f>+G155</f>
        <v>-2.8786599999875762E-2</v>
      </c>
      <c r="Q155" s="77">
        <f>+C155-15018.5</f>
        <v>24810.9591</v>
      </c>
    </row>
    <row r="156" spans="1:17" x14ac:dyDescent="0.2">
      <c r="A156" s="22" t="s">
        <v>43</v>
      </c>
      <c r="B156" s="23" t="s">
        <v>44</v>
      </c>
      <c r="C156" s="22">
        <v>39835.19</v>
      </c>
      <c r="D156" s="24"/>
      <c r="E156" s="24">
        <f>+(C156-C$7)/C$8</f>
        <v>-2025.0113329447215</v>
      </c>
      <c r="F156" s="1">
        <f>ROUND(2*E156,0)/2</f>
        <v>-2025</v>
      </c>
      <c r="G156" s="1">
        <f>+C156-(C$7+F156*C$8)</f>
        <v>-3.2494999999471474E-2</v>
      </c>
      <c r="J156" s="1">
        <f>+G156</f>
        <v>-3.2494999999471474E-2</v>
      </c>
      <c r="Q156" s="77">
        <f>+C156-15018.5</f>
        <v>24816.690000000002</v>
      </c>
    </row>
    <row r="157" spans="1:17" x14ac:dyDescent="0.2">
      <c r="A157" s="22" t="s">
        <v>43</v>
      </c>
      <c r="B157" s="23" t="s">
        <v>44</v>
      </c>
      <c r="C157" s="22">
        <v>39840.923999999999</v>
      </c>
      <c r="D157" s="24"/>
      <c r="E157" s="24">
        <f>+(C157-C$7)/C$8</f>
        <v>-2023.0115451300919</v>
      </c>
      <c r="F157" s="1">
        <f>ROUND(2*E157,0)/2</f>
        <v>-2023</v>
      </c>
      <c r="G157" s="1">
        <f>+C157-(C$7+F157*C$8)</f>
        <v>-3.3103400004620198E-2</v>
      </c>
      <c r="J157" s="1">
        <f>+G157</f>
        <v>-3.3103400004620198E-2</v>
      </c>
      <c r="Q157" s="77">
        <f>+C157-15018.5</f>
        <v>24822.423999999999</v>
      </c>
    </row>
    <row r="158" spans="1:17" x14ac:dyDescent="0.2">
      <c r="A158" s="22" t="s">
        <v>43</v>
      </c>
      <c r="B158" s="23" t="s">
        <v>44</v>
      </c>
      <c r="C158" s="22">
        <v>39840.925000000003</v>
      </c>
      <c r="D158" s="24"/>
      <c r="E158" s="24">
        <f>+(C158-C$7)/C$8</f>
        <v>-2023.0111963704437</v>
      </c>
      <c r="F158" s="1">
        <f>ROUND(2*E158,0)/2</f>
        <v>-2023</v>
      </c>
      <c r="G158" s="1">
        <f>+C158-(C$7+F158*C$8)</f>
        <v>-3.2103400000778493E-2</v>
      </c>
      <c r="J158" s="1">
        <f>+G158</f>
        <v>-3.2103400000778493E-2</v>
      </c>
      <c r="Q158" s="77">
        <f>+C158-15018.5</f>
        <v>24822.425000000003</v>
      </c>
    </row>
    <row r="159" spans="1:17" x14ac:dyDescent="0.2">
      <c r="A159" s="22" t="s">
        <v>43</v>
      </c>
      <c r="B159" s="23" t="s">
        <v>44</v>
      </c>
      <c r="C159" s="22">
        <v>39840.925999999999</v>
      </c>
      <c r="D159" s="24"/>
      <c r="E159" s="24">
        <f>+(C159-C$7)/C$8</f>
        <v>-2023.0108476107982</v>
      </c>
      <c r="F159" s="1">
        <f>ROUND(2*E159,0)/2</f>
        <v>-2023</v>
      </c>
      <c r="G159" s="1">
        <f>+C159-(C$7+F159*C$8)</f>
        <v>-3.1103400004212745E-2</v>
      </c>
      <c r="J159" s="1">
        <f>+G159</f>
        <v>-3.1103400004212745E-2</v>
      </c>
      <c r="Q159" s="77">
        <f>+C159-15018.5</f>
        <v>24822.425999999999</v>
      </c>
    </row>
    <row r="160" spans="1:17" x14ac:dyDescent="0.2">
      <c r="A160" s="22" t="s">
        <v>43</v>
      </c>
      <c r="B160" s="23" t="s">
        <v>44</v>
      </c>
      <c r="C160" s="22">
        <v>39860.995999999999</v>
      </c>
      <c r="D160" s="24"/>
      <c r="E160" s="24">
        <f>+(C160-C$7)/C$8</f>
        <v>-2016.0112414999433</v>
      </c>
      <c r="F160" s="1">
        <f>ROUND(2*E160,0)/2</f>
        <v>-2016</v>
      </c>
      <c r="G160" s="1">
        <f>+C160-(C$7+F160*C$8)</f>
        <v>-3.2232800003839657E-2</v>
      </c>
      <c r="J160" s="1">
        <f>+G160</f>
        <v>-3.2232800003839657E-2</v>
      </c>
      <c r="Q160" s="77">
        <f>+C160-15018.5</f>
        <v>24842.495999999999</v>
      </c>
    </row>
    <row r="161" spans="1:17" x14ac:dyDescent="0.2">
      <c r="A161" s="22" t="s">
        <v>43</v>
      </c>
      <c r="B161" s="23" t="s">
        <v>44</v>
      </c>
      <c r="C161" s="22">
        <v>39860.998</v>
      </c>
      <c r="D161" s="24"/>
      <c r="E161" s="24">
        <f>+(C161-C$7)/C$8</f>
        <v>-2016.0105439806496</v>
      </c>
      <c r="F161" s="1">
        <f>ROUND(2*E161,0)/2</f>
        <v>-2016</v>
      </c>
      <c r="G161" s="1">
        <f>+C161-(C$7+F161*C$8)</f>
        <v>-3.0232800003432203E-2</v>
      </c>
      <c r="J161" s="1">
        <f>+G161</f>
        <v>-3.0232800003432203E-2</v>
      </c>
      <c r="Q161" s="77">
        <f>+C161-15018.5</f>
        <v>24842.498</v>
      </c>
    </row>
    <row r="162" spans="1:17" x14ac:dyDescent="0.2">
      <c r="A162" s="22" t="s">
        <v>43</v>
      </c>
      <c r="B162" s="23" t="s">
        <v>44</v>
      </c>
      <c r="C162" s="22">
        <v>39860.998</v>
      </c>
      <c r="D162" s="24"/>
      <c r="E162" s="24">
        <f>+(C162-C$7)/C$8</f>
        <v>-2016.0105439806496</v>
      </c>
      <c r="F162" s="1">
        <f>ROUND(2*E162,0)/2</f>
        <v>-2016</v>
      </c>
      <c r="G162" s="1">
        <f>+C162-(C$7+F162*C$8)</f>
        <v>-3.0232800003432203E-2</v>
      </c>
      <c r="J162" s="1">
        <f>+G162</f>
        <v>-3.0232800003432203E-2</v>
      </c>
      <c r="Q162" s="77">
        <f>+C162-15018.5</f>
        <v>24842.498</v>
      </c>
    </row>
    <row r="163" spans="1:17" x14ac:dyDescent="0.2">
      <c r="A163" s="22" t="s">
        <v>43</v>
      </c>
      <c r="B163" s="23" t="s">
        <v>44</v>
      </c>
      <c r="C163" s="22">
        <v>39860.998</v>
      </c>
      <c r="D163" s="24"/>
      <c r="E163" s="24">
        <f>+(C163-C$7)/C$8</f>
        <v>-2016.0105439806496</v>
      </c>
      <c r="F163" s="1">
        <f>ROUND(2*E163,0)/2</f>
        <v>-2016</v>
      </c>
      <c r="G163" s="1">
        <f>+C163-(C$7+F163*C$8)</f>
        <v>-3.0232800003432203E-2</v>
      </c>
      <c r="J163" s="1">
        <f>+G163</f>
        <v>-3.0232800003432203E-2</v>
      </c>
      <c r="Q163" s="77">
        <f>+C163-15018.5</f>
        <v>24842.498</v>
      </c>
    </row>
    <row r="164" spans="1:17" x14ac:dyDescent="0.2">
      <c r="A164" s="22" t="s">
        <v>43</v>
      </c>
      <c r="B164" s="23" t="s">
        <v>44</v>
      </c>
      <c r="C164" s="22">
        <v>39861.004999999997</v>
      </c>
      <c r="D164" s="24"/>
      <c r="E164" s="24">
        <f>+(C164-C$7)/C$8</f>
        <v>-2016.0081026631231</v>
      </c>
      <c r="F164" s="1">
        <f>ROUND(2*E164,0)/2</f>
        <v>-2016</v>
      </c>
      <c r="G164" s="1">
        <f>+C164-(C$7+F164*C$8)</f>
        <v>-2.3232800005644094E-2</v>
      </c>
      <c r="J164" s="1">
        <f>+G164</f>
        <v>-2.3232800005644094E-2</v>
      </c>
      <c r="Q164" s="77">
        <f>+C164-15018.5</f>
        <v>24842.504999999997</v>
      </c>
    </row>
    <row r="165" spans="1:17" x14ac:dyDescent="0.2">
      <c r="A165" s="22" t="s">
        <v>43</v>
      </c>
      <c r="B165" s="23" t="s">
        <v>44</v>
      </c>
      <c r="C165" s="22">
        <v>39883.936999999998</v>
      </c>
      <c r="D165" s="24"/>
      <c r="E165" s="24">
        <f>+(C165-C$7)/C$8</f>
        <v>-2008.0103464431861</v>
      </c>
      <c r="F165" s="1">
        <f>ROUND(2*E165,0)/2</f>
        <v>-2008</v>
      </c>
      <c r="G165" s="1">
        <f>+C165-(C$7+F165*C$8)</f>
        <v>-2.9666400005226023E-2</v>
      </c>
      <c r="J165" s="1">
        <f>+G165</f>
        <v>-2.9666400005226023E-2</v>
      </c>
      <c r="Q165" s="77">
        <f>+C165-15018.5</f>
        <v>24865.436999999998</v>
      </c>
    </row>
    <row r="166" spans="1:17" x14ac:dyDescent="0.2">
      <c r="A166" s="28" t="s">
        <v>59</v>
      </c>
      <c r="B166" s="29"/>
      <c r="C166" s="30">
        <v>39918.358</v>
      </c>
      <c r="D166" s="30"/>
      <c r="E166" s="24">
        <f>+(C166-C$7)/C$8</f>
        <v>-1996.005690641405</v>
      </c>
      <c r="F166" s="1">
        <f>ROUND(2*E166,0)/2</f>
        <v>-1996</v>
      </c>
      <c r="G166" s="1">
        <f>+C166-(C$7+F166*C$8)</f>
        <v>-1.6316799999913201E-2</v>
      </c>
      <c r="J166" s="1">
        <f>+G166</f>
        <v>-1.6316799999913201E-2</v>
      </c>
      <c r="Q166" s="77">
        <f>+C166-15018.5</f>
        <v>24899.858</v>
      </c>
    </row>
    <row r="167" spans="1:17" x14ac:dyDescent="0.2">
      <c r="A167" s="22" t="s">
        <v>43</v>
      </c>
      <c r="B167" s="23" t="s">
        <v>44</v>
      </c>
      <c r="C167" s="22">
        <v>40207.940999999999</v>
      </c>
      <c r="D167" s="24"/>
      <c r="E167" s="24">
        <f>+(C167-C$7)/C$8</f>
        <v>-1895.0108258481964</v>
      </c>
      <c r="F167" s="1">
        <f>ROUND(2*E167,0)/2</f>
        <v>-1895</v>
      </c>
      <c r="G167" s="1">
        <f>+C167-(C$7+F167*C$8)</f>
        <v>-3.1041000002005603E-2</v>
      </c>
      <c r="J167" s="1">
        <f>+G167</f>
        <v>-3.1041000002005603E-2</v>
      </c>
      <c r="Q167" s="77">
        <f>+C167-15018.5</f>
        <v>25189.440999999999</v>
      </c>
    </row>
    <row r="168" spans="1:17" x14ac:dyDescent="0.2">
      <c r="A168" s="22" t="s">
        <v>43</v>
      </c>
      <c r="B168" s="23" t="s">
        <v>44</v>
      </c>
      <c r="C168" s="22">
        <v>40225.129999999997</v>
      </c>
      <c r="D168" s="24"/>
      <c r="E168" s="24">
        <f>+(C168-C$7)/C$8</f>
        <v>-1889.0159962797125</v>
      </c>
      <c r="F168" s="1">
        <f>ROUND(2*E168,0)/2</f>
        <v>-1889</v>
      </c>
      <c r="G168" s="1">
        <f>+C168-(C$7+F168*C$8)</f>
        <v>-4.5866200001910329E-2</v>
      </c>
      <c r="J168" s="1">
        <f>+G168</f>
        <v>-4.5866200001910329E-2</v>
      </c>
      <c r="Q168" s="77">
        <f>+C168-15018.5</f>
        <v>25206.629999999997</v>
      </c>
    </row>
    <row r="169" spans="1:17" x14ac:dyDescent="0.2">
      <c r="A169" s="28" t="s">
        <v>59</v>
      </c>
      <c r="B169" s="29"/>
      <c r="C169" s="30">
        <v>40285.368000000002</v>
      </c>
      <c r="D169" s="30"/>
      <c r="E169" s="24">
        <f>+(C169-C$7)/C$8</f>
        <v>-1868.007412677036</v>
      </c>
      <c r="F169" s="1">
        <f>ROUND(2*E169,0)/2</f>
        <v>-1868</v>
      </c>
      <c r="G169" s="1">
        <f>+C169-(C$7+F169*C$8)</f>
        <v>-2.1254399995086715E-2</v>
      </c>
      <c r="J169" s="1">
        <f>+G169</f>
        <v>-2.1254399995086715E-2</v>
      </c>
      <c r="Q169" s="77">
        <f>+C169-15018.5</f>
        <v>25266.868000000002</v>
      </c>
    </row>
    <row r="170" spans="1:17" x14ac:dyDescent="0.2">
      <c r="A170" s="22" t="s">
        <v>43</v>
      </c>
      <c r="B170" s="23" t="s">
        <v>44</v>
      </c>
      <c r="C170" s="22">
        <v>40316.930999999997</v>
      </c>
      <c r="D170" s="24"/>
      <c r="E170" s="24">
        <f>+(C170-C$7)/C$8</f>
        <v>-1856.9995119457517</v>
      </c>
      <c r="F170" s="1">
        <f>ROUND(2*E170,0)/2</f>
        <v>-1857</v>
      </c>
      <c r="G170" s="1">
        <f>+C170-(C$7+F170*C$8)</f>
        <v>1.3993999964441173E-3</v>
      </c>
      <c r="J170" s="1">
        <f>+G170</f>
        <v>1.3993999964441173E-3</v>
      </c>
      <c r="Q170" s="77">
        <f>+C170-15018.5</f>
        <v>25298.430999999997</v>
      </c>
    </row>
    <row r="171" spans="1:17" x14ac:dyDescent="0.2">
      <c r="A171" s="22" t="s">
        <v>60</v>
      </c>
      <c r="B171" s="23" t="s">
        <v>44</v>
      </c>
      <c r="C171" s="22">
        <v>40474.591999999997</v>
      </c>
      <c r="D171" s="24"/>
      <c r="E171" s="24">
        <f>+(C171-C$7)/C$8</f>
        <v>-1802.0137172749246</v>
      </c>
      <c r="F171" s="1">
        <f>ROUND(2*E171,0)/2</f>
        <v>-1802</v>
      </c>
      <c r="G171" s="1">
        <f>+C171-(C$7+F171*C$8)</f>
        <v>-3.9331600004516076E-2</v>
      </c>
      <c r="I171" s="1">
        <f>+G171</f>
        <v>-3.9331600004516076E-2</v>
      </c>
      <c r="Q171" s="77">
        <f>+C171-15018.5</f>
        <v>25456.091999999997</v>
      </c>
    </row>
    <row r="172" spans="1:17" x14ac:dyDescent="0.2">
      <c r="A172" s="22" t="s">
        <v>60</v>
      </c>
      <c r="B172" s="23" t="s">
        <v>44</v>
      </c>
      <c r="C172" s="22">
        <v>40477.472999999998</v>
      </c>
      <c r="D172" s="24"/>
      <c r="E172" s="24">
        <f>+(C172-C$7)/C$8</f>
        <v>-1801.0089407325538</v>
      </c>
      <c r="F172" s="1">
        <f>ROUND(2*E172,0)/2</f>
        <v>-1801</v>
      </c>
      <c r="G172" s="1">
        <f>+C172-(C$7+F172*C$8)</f>
        <v>-2.5635800004238263E-2</v>
      </c>
      <c r="I172" s="1">
        <f>+G172</f>
        <v>-2.5635800004238263E-2</v>
      </c>
      <c r="Q172" s="77">
        <f>+C172-15018.5</f>
        <v>25458.972999999998</v>
      </c>
    </row>
    <row r="173" spans="1:17" x14ac:dyDescent="0.2">
      <c r="A173" s="30" t="s">
        <v>61</v>
      </c>
      <c r="B173" s="29"/>
      <c r="C173" s="30">
        <v>40477.479599999999</v>
      </c>
      <c r="D173" s="30"/>
      <c r="E173" s="24">
        <f>+(C173-C$7)/C$8</f>
        <v>-1801.0066389188848</v>
      </c>
      <c r="F173" s="1">
        <f>ROUND(2*E173,0)/2</f>
        <v>-1801</v>
      </c>
      <c r="G173" s="1">
        <f>+C173-(C$7+F173*C$8)</f>
        <v>-1.9035800003621262E-2</v>
      </c>
      <c r="J173" s="1">
        <f>+G173</f>
        <v>-1.9035800003621262E-2</v>
      </c>
      <c r="Q173" s="77">
        <f>+C173-15018.5</f>
        <v>25458.979599999999</v>
      </c>
    </row>
    <row r="174" spans="1:17" x14ac:dyDescent="0.2">
      <c r="A174" s="30" t="s">
        <v>62</v>
      </c>
      <c r="B174" s="29"/>
      <c r="C174" s="30">
        <v>40844.505100000002</v>
      </c>
      <c r="D174" s="30"/>
      <c r="E174" s="24">
        <f>+(C174-C$7)/C$8</f>
        <v>-1673.0029551799905</v>
      </c>
      <c r="F174" s="1">
        <f>ROUND(2*E174,0)/2</f>
        <v>-1673</v>
      </c>
      <c r="G174" s="1">
        <f>+C174-(C$7+F174*C$8)</f>
        <v>-8.4733999974559993E-3</v>
      </c>
      <c r="J174" s="1">
        <f>+G174</f>
        <v>-8.4733999974559993E-3</v>
      </c>
      <c r="Q174" s="77">
        <f>+C174-15018.5</f>
        <v>25826.005100000002</v>
      </c>
    </row>
    <row r="175" spans="1:17" x14ac:dyDescent="0.2">
      <c r="A175" s="22" t="s">
        <v>43</v>
      </c>
      <c r="B175" s="23" t="s">
        <v>44</v>
      </c>
      <c r="C175" s="22">
        <v>40893.26</v>
      </c>
      <c r="D175" s="24"/>
      <c r="E175" s="24">
        <f>+(C175-C$7)/C$8</f>
        <v>-1655.9992134772442</v>
      </c>
      <c r="F175" s="1">
        <f>ROUND(2*E175,0)/2</f>
        <v>-1656</v>
      </c>
      <c r="G175" s="1">
        <f>+C175-(C$7+F175*C$8)</f>
        <v>2.2552000009454787E-3</v>
      </c>
      <c r="J175" s="1">
        <f>+G175</f>
        <v>2.2552000009454787E-3</v>
      </c>
      <c r="Q175" s="77">
        <f>+C175-15018.5</f>
        <v>25874.760000000002</v>
      </c>
    </row>
    <row r="176" spans="1:17" x14ac:dyDescent="0.2">
      <c r="A176" s="22" t="s">
        <v>63</v>
      </c>
      <c r="B176" s="23" t="s">
        <v>44</v>
      </c>
      <c r="C176" s="22">
        <v>40933.385000000002</v>
      </c>
      <c r="D176" s="24"/>
      <c r="E176" s="24">
        <f>+(C176-C$7)/C$8</f>
        <v>-1642.0052326502359</v>
      </c>
      <c r="F176" s="1">
        <f>ROUND(2*E176,0)/2</f>
        <v>-1642</v>
      </c>
      <c r="G176" s="1">
        <f>+C176-(C$7+F176*C$8)</f>
        <v>-1.5003599997726269E-2</v>
      </c>
      <c r="I176" s="1">
        <f>+G176</f>
        <v>-1.5003599997726269E-2</v>
      </c>
      <c r="Q176" s="77">
        <f>+C176-15018.5</f>
        <v>25914.885000000002</v>
      </c>
    </row>
    <row r="177" spans="1:21" x14ac:dyDescent="0.2">
      <c r="A177" s="30" t="s">
        <v>64</v>
      </c>
      <c r="B177" s="29"/>
      <c r="C177" s="30">
        <v>40998.343000000001</v>
      </c>
      <c r="D177" s="30"/>
      <c r="E177" s="24">
        <f>+(C177-C$7)/C$8</f>
        <v>-1619.350503514765</v>
      </c>
      <c r="F177" s="1">
        <f>ROUND(2*E177,0)/2</f>
        <v>-1619.5</v>
      </c>
      <c r="Q177" s="77">
        <f>+C177-15018.5</f>
        <v>25979.843000000001</v>
      </c>
      <c r="U177" s="12">
        <v>0.42865190000156872</v>
      </c>
    </row>
    <row r="178" spans="1:21" x14ac:dyDescent="0.2">
      <c r="A178" s="30" t="s">
        <v>65</v>
      </c>
      <c r="B178" s="29"/>
      <c r="C178" s="30">
        <v>40999.343000000001</v>
      </c>
      <c r="D178" s="30"/>
      <c r="E178" s="24">
        <f>+(C178-C$7)/C$8</f>
        <v>-1619.0017438679859</v>
      </c>
      <c r="F178" s="1">
        <f>ROUND(2*E178,0)/2</f>
        <v>-1619</v>
      </c>
      <c r="G178" s="1">
        <f>+C178-(C$7+F178*C$8)</f>
        <v>-5.0001999989035539E-3</v>
      </c>
      <c r="I178" s="1">
        <f>+G178</f>
        <v>-5.0001999989035539E-3</v>
      </c>
      <c r="Q178" s="77">
        <f>+C178-15018.5</f>
        <v>25980.843000000001</v>
      </c>
    </row>
    <row r="179" spans="1:21" x14ac:dyDescent="0.2">
      <c r="A179" s="22" t="s">
        <v>63</v>
      </c>
      <c r="B179" s="23" t="s">
        <v>44</v>
      </c>
      <c r="C179" s="22">
        <v>41168.527999999998</v>
      </c>
      <c r="D179" s="24"/>
      <c r="E179" s="24">
        <f>+(C179-C$7)/C$8</f>
        <v>-1559.9968430276783</v>
      </c>
      <c r="F179" s="1">
        <f>ROUND(2*E179,0)/2</f>
        <v>-1560</v>
      </c>
      <c r="G179" s="1">
        <f>+C179-(C$7+F179*C$8)</f>
        <v>9.0520000012475066E-3</v>
      </c>
      <c r="I179" s="1">
        <f>+G179</f>
        <v>9.0520000012475066E-3</v>
      </c>
      <c r="Q179" s="77">
        <f>+C179-15018.5</f>
        <v>26150.027999999998</v>
      </c>
    </row>
    <row r="180" spans="1:21" x14ac:dyDescent="0.2">
      <c r="A180" s="22" t="s">
        <v>43</v>
      </c>
      <c r="B180" s="23" t="s">
        <v>44</v>
      </c>
      <c r="C180" s="22">
        <v>41243.059000000001</v>
      </c>
      <c r="D180" s="24"/>
      <c r="E180" s="24">
        <f>+(C180-C$7)/C$8</f>
        <v>-1534.0034377935901</v>
      </c>
      <c r="F180" s="1">
        <f>ROUND(2*E180,0)/2</f>
        <v>-1534</v>
      </c>
      <c r="G180" s="1">
        <f>+C180-(C$7+F180*C$8)</f>
        <v>-9.8571999988052994E-3</v>
      </c>
      <c r="J180" s="1">
        <f>+G180</f>
        <v>-9.8571999988052994E-3</v>
      </c>
      <c r="Q180" s="77">
        <f>+C180-15018.5</f>
        <v>26224.559000000001</v>
      </c>
    </row>
    <row r="181" spans="1:21" x14ac:dyDescent="0.2">
      <c r="A181" s="30" t="s">
        <v>66</v>
      </c>
      <c r="B181" s="29"/>
      <c r="C181" s="30">
        <v>41260.256000000001</v>
      </c>
      <c r="D181" s="30"/>
      <c r="E181" s="24">
        <f>+(C181-C$7)/C$8</f>
        <v>-1528.0058181479314</v>
      </c>
      <c r="F181" s="1">
        <f>ROUND(2*E181,0)/2</f>
        <v>-1528</v>
      </c>
      <c r="G181" s="1">
        <f>+C181-(C$7+F181*C$8)</f>
        <v>-1.6682399997080211E-2</v>
      </c>
      <c r="J181" s="1">
        <f>+G181</f>
        <v>-1.6682399997080211E-2</v>
      </c>
      <c r="Q181" s="77">
        <f>+C181-15018.5</f>
        <v>26241.756000000001</v>
      </c>
    </row>
    <row r="182" spans="1:21" x14ac:dyDescent="0.2">
      <c r="A182" s="22" t="s">
        <v>63</v>
      </c>
      <c r="B182" s="23" t="s">
        <v>44</v>
      </c>
      <c r="C182" s="22">
        <v>41280.339</v>
      </c>
      <c r="D182" s="24"/>
      <c r="E182" s="24">
        <f>+(C182-C$7)/C$8</f>
        <v>-1521.0016781616687</v>
      </c>
      <c r="F182" s="1">
        <f>ROUND(2*E182,0)/2</f>
        <v>-1521</v>
      </c>
      <c r="G182" s="1">
        <f>+C182-(C$7+F182*C$8)</f>
        <v>-4.8118000049726106E-3</v>
      </c>
      <c r="I182" s="1">
        <f>+G182</f>
        <v>-4.8118000049726106E-3</v>
      </c>
      <c r="Q182" s="77">
        <f>+C182-15018.5</f>
        <v>26261.839</v>
      </c>
    </row>
    <row r="183" spans="1:21" x14ac:dyDescent="0.2">
      <c r="A183" s="22" t="s">
        <v>63</v>
      </c>
      <c r="B183" s="23" t="s">
        <v>44</v>
      </c>
      <c r="C183" s="22">
        <v>41280.341999999997</v>
      </c>
      <c r="D183" s="24"/>
      <c r="E183" s="24">
        <f>+(C183-C$7)/C$8</f>
        <v>-1521.0006318827295</v>
      </c>
      <c r="F183" s="1">
        <f>ROUND(2*E183,0)/2</f>
        <v>-1521</v>
      </c>
      <c r="G183" s="1">
        <f>+C183-(C$7+F183*C$8)</f>
        <v>-1.811800007999409E-3</v>
      </c>
      <c r="I183" s="1">
        <f>+G183</f>
        <v>-1.811800007999409E-3</v>
      </c>
      <c r="Q183" s="77">
        <f>+C183-15018.5</f>
        <v>26261.841999999997</v>
      </c>
    </row>
    <row r="184" spans="1:21" x14ac:dyDescent="0.2">
      <c r="A184" s="22" t="s">
        <v>63</v>
      </c>
      <c r="B184" s="23" t="s">
        <v>44</v>
      </c>
      <c r="C184" s="22">
        <v>41300.413999999997</v>
      </c>
      <c r="D184" s="24"/>
      <c r="E184" s="24">
        <f>+(C184-C$7)/C$8</f>
        <v>-1514.0003282525809</v>
      </c>
      <c r="F184" s="1">
        <f>ROUND(2*E184,0)/2</f>
        <v>-1514</v>
      </c>
      <c r="G184" s="1">
        <f>+C184-(C$7+F184*C$8)</f>
        <v>-9.4119999994290993E-4</v>
      </c>
      <c r="I184" s="1">
        <f>+G184</f>
        <v>-9.4119999994290993E-4</v>
      </c>
      <c r="Q184" s="77">
        <f>+C184-15018.5</f>
        <v>26281.913999999997</v>
      </c>
    </row>
    <row r="185" spans="1:21" x14ac:dyDescent="0.2">
      <c r="A185" s="22" t="s">
        <v>63</v>
      </c>
      <c r="B185" s="23" t="s">
        <v>44</v>
      </c>
      <c r="C185" s="22">
        <v>41303.275999999998</v>
      </c>
      <c r="D185" s="24"/>
      <c r="E185" s="24">
        <f>+(C185-C$7)/C$8</f>
        <v>-1513.0021781434991</v>
      </c>
      <c r="F185" s="1">
        <f>ROUND(2*E185,0)/2</f>
        <v>-1513</v>
      </c>
      <c r="G185" s="1">
        <f>+C185-(C$7+F185*C$8)</f>
        <v>-6.245399999897927E-3</v>
      </c>
      <c r="I185" s="1">
        <f>+G185</f>
        <v>-6.245399999897927E-3</v>
      </c>
      <c r="Q185" s="77">
        <f>+C185-15018.5</f>
        <v>26284.775999999998</v>
      </c>
    </row>
    <row r="186" spans="1:21" x14ac:dyDescent="0.2">
      <c r="A186" s="22" t="s">
        <v>60</v>
      </c>
      <c r="B186" s="23" t="s">
        <v>44</v>
      </c>
      <c r="C186" s="22">
        <v>41389.277000000002</v>
      </c>
      <c r="D186" s="24"/>
      <c r="E186" s="24">
        <f>+(C186-C$7)/C$8</f>
        <v>-1483.0084997608551</v>
      </c>
      <c r="F186" s="1">
        <f>ROUND(2*E186,0)/2</f>
        <v>-1483</v>
      </c>
      <c r="G186" s="1">
        <f>+C186-(C$7+F186*C$8)</f>
        <v>-2.4371399995288812E-2</v>
      </c>
      <c r="I186" s="1">
        <f>+G186</f>
        <v>-2.4371399995288812E-2</v>
      </c>
      <c r="Q186" s="77">
        <f>+C186-15018.5</f>
        <v>26370.777000000002</v>
      </c>
    </row>
    <row r="187" spans="1:21" x14ac:dyDescent="0.2">
      <c r="A187" s="30" t="s">
        <v>67</v>
      </c>
      <c r="B187" s="29"/>
      <c r="C187" s="30">
        <v>41389.288999999997</v>
      </c>
      <c r="D187" s="30">
        <v>4.0000000000000001E-3</v>
      </c>
      <c r="E187" s="24">
        <f>+(C187-C$7)/C$8</f>
        <v>-1483.0043146450955</v>
      </c>
      <c r="F187" s="1">
        <f>ROUND(2*E187,0)/2</f>
        <v>-1483</v>
      </c>
      <c r="G187" s="1">
        <f>+C187-(C$7+F187*C$8)</f>
        <v>-1.2371400000120047E-2</v>
      </c>
      <c r="I187" s="1">
        <f>+G187</f>
        <v>-1.2371400000120047E-2</v>
      </c>
      <c r="Q187" s="77">
        <f>+C187-15018.5</f>
        <v>26370.788999999997</v>
      </c>
    </row>
    <row r="188" spans="1:21" x14ac:dyDescent="0.2">
      <c r="A188" s="22" t="s">
        <v>60</v>
      </c>
      <c r="B188" s="23" t="s">
        <v>44</v>
      </c>
      <c r="C188" s="22">
        <v>41601.474999999999</v>
      </c>
      <c r="D188" s="24"/>
      <c r="E188" s="24">
        <f>+(C188-C$7)/C$8</f>
        <v>-1409.002400233642</v>
      </c>
      <c r="F188" s="1">
        <f>ROUND(2*E188,0)/2</f>
        <v>-1409</v>
      </c>
      <c r="G188" s="1">
        <f>+C188-(C$7+F188*C$8)</f>
        <v>-6.8822000030195341E-3</v>
      </c>
      <c r="I188" s="1">
        <f>+G188</f>
        <v>-6.8822000030195341E-3</v>
      </c>
      <c r="Q188" s="77">
        <f>+C188-15018.5</f>
        <v>26582.974999999999</v>
      </c>
    </row>
    <row r="189" spans="1:21" x14ac:dyDescent="0.2">
      <c r="A189" s="30" t="s">
        <v>68</v>
      </c>
      <c r="B189" s="29"/>
      <c r="C189" s="30">
        <v>41647.351000000002</v>
      </c>
      <c r="D189" s="30"/>
      <c r="E189" s="24">
        <f>+(C189-C$7)/C$8</f>
        <v>-1393.0027026780062</v>
      </c>
      <c r="F189" s="1">
        <f>ROUND(2*E189,0)/2</f>
        <v>-1393</v>
      </c>
      <c r="G189" s="1">
        <f>+C189-(C$7+F189*C$8)</f>
        <v>-7.7493999997386709E-3</v>
      </c>
      <c r="J189" s="1">
        <f>+G189</f>
        <v>-7.7493999997386709E-3</v>
      </c>
      <c r="Q189" s="77">
        <f>+C189-15018.5</f>
        <v>26628.851000000002</v>
      </c>
    </row>
    <row r="190" spans="1:21" x14ac:dyDescent="0.2">
      <c r="A190" s="22" t="s">
        <v>60</v>
      </c>
      <c r="B190" s="23" t="s">
        <v>44</v>
      </c>
      <c r="C190" s="22">
        <v>41667.421000000002</v>
      </c>
      <c r="D190" s="24"/>
      <c r="E190" s="24">
        <f>+(C190-C$7)/C$8</f>
        <v>-1386.0030965671515</v>
      </c>
      <c r="F190" s="1">
        <f>ROUND(2*E190,0)/2</f>
        <v>-1386</v>
      </c>
      <c r="G190" s="1">
        <f>+C190-(C$7+F190*C$8)</f>
        <v>-8.8787999993655831E-3</v>
      </c>
      <c r="I190" s="1">
        <f>+G190</f>
        <v>-8.8787999993655831E-3</v>
      </c>
      <c r="Q190" s="77">
        <f>+C190-15018.5</f>
        <v>26648.921000000002</v>
      </c>
    </row>
    <row r="191" spans="1:21" x14ac:dyDescent="0.2">
      <c r="A191" s="22" t="s">
        <v>43</v>
      </c>
      <c r="B191" s="23" t="s">
        <v>44</v>
      </c>
      <c r="C191" s="22">
        <v>42000.025999999998</v>
      </c>
      <c r="D191" s="24"/>
      <c r="E191" s="24">
        <f>+(C191-C$7)/C$8</f>
        <v>-1270.0038942502169</v>
      </c>
      <c r="F191" s="1">
        <f>ROUND(2*E191,0)/2</f>
        <v>-1270</v>
      </c>
      <c r="G191" s="1">
        <f>+C191-(C$7+F191*C$8)</f>
        <v>-1.1166000003868248E-2</v>
      </c>
      <c r="J191" s="1">
        <f>+G191</f>
        <v>-1.1166000003868248E-2</v>
      </c>
      <c r="Q191" s="77">
        <f>+C191-15018.5</f>
        <v>26981.525999999998</v>
      </c>
    </row>
    <row r="192" spans="1:21" x14ac:dyDescent="0.2">
      <c r="A192" s="22" t="s">
        <v>43</v>
      </c>
      <c r="B192" s="23" t="s">
        <v>44</v>
      </c>
      <c r="C192" s="22">
        <v>42000.027999999998</v>
      </c>
      <c r="D192" s="24"/>
      <c r="E192" s="24">
        <f>+(C192-C$7)/C$8</f>
        <v>-1270.0031967309233</v>
      </c>
      <c r="F192" s="1">
        <f>ROUND(2*E192,0)/2</f>
        <v>-1270</v>
      </c>
      <c r="G192" s="1">
        <f>+C192-(C$7+F192*C$8)</f>
        <v>-9.1660000034607947E-3</v>
      </c>
      <c r="J192" s="1">
        <f>+G192</f>
        <v>-9.1660000034607947E-3</v>
      </c>
      <c r="Q192" s="77">
        <f>+C192-15018.5</f>
        <v>26981.527999999998</v>
      </c>
    </row>
    <row r="193" spans="1:17" x14ac:dyDescent="0.2">
      <c r="A193" s="22" t="s">
        <v>43</v>
      </c>
      <c r="B193" s="23" t="s">
        <v>44</v>
      </c>
      <c r="C193" s="22">
        <v>42000.033000000003</v>
      </c>
      <c r="D193" s="24"/>
      <c r="E193" s="24">
        <f>+(C193-C$7)/C$8</f>
        <v>-1270.0014529326877</v>
      </c>
      <c r="F193" s="1">
        <f>ROUND(2*E193,0)/2</f>
        <v>-1270</v>
      </c>
      <c r="G193" s="1">
        <f>+C193-(C$7+F193*C$8)</f>
        <v>-4.1659999988041818E-3</v>
      </c>
      <c r="J193" s="1">
        <f>+G193</f>
        <v>-4.1659999988041818E-3</v>
      </c>
      <c r="Q193" s="77">
        <f>+C193-15018.5</f>
        <v>26981.533000000003</v>
      </c>
    </row>
    <row r="194" spans="1:17" x14ac:dyDescent="0.2">
      <c r="A194" s="22" t="s">
        <v>43</v>
      </c>
      <c r="B194" s="23" t="s">
        <v>44</v>
      </c>
      <c r="C194" s="22">
        <v>42000.034</v>
      </c>
      <c r="D194" s="24"/>
      <c r="E194" s="24">
        <f>+(C194-C$7)/C$8</f>
        <v>-1270.0011041730422</v>
      </c>
      <c r="F194" s="1">
        <f>ROUND(2*E194,0)/2</f>
        <v>-1270</v>
      </c>
      <c r="G194" s="1">
        <f>+C194-(C$7+F194*C$8)</f>
        <v>-3.1660000022384338E-3</v>
      </c>
      <c r="J194" s="1">
        <f>+G194</f>
        <v>-3.1660000022384338E-3</v>
      </c>
      <c r="Q194" s="77">
        <f>+C194-15018.5</f>
        <v>26981.534</v>
      </c>
    </row>
    <row r="195" spans="1:17" x14ac:dyDescent="0.2">
      <c r="A195" s="22" t="s">
        <v>69</v>
      </c>
      <c r="B195" s="23" t="s">
        <v>44</v>
      </c>
      <c r="C195" s="22">
        <v>42014.383000000002</v>
      </c>
      <c r="D195" s="24"/>
      <c r="E195" s="24">
        <f>+(C195-C$7)/C$8</f>
        <v>-1264.9967520014093</v>
      </c>
      <c r="F195" s="1">
        <f>ROUND(2*E195,0)/2</f>
        <v>-1265</v>
      </c>
      <c r="G195" s="1">
        <f>+C195-(C$7+F195*C$8)</f>
        <v>9.3130000022938475E-3</v>
      </c>
      <c r="I195" s="1">
        <f>+G195</f>
        <v>9.3130000022938475E-3</v>
      </c>
      <c r="Q195" s="77">
        <f>+C195-15018.5</f>
        <v>26995.883000000002</v>
      </c>
    </row>
    <row r="196" spans="1:17" x14ac:dyDescent="0.2">
      <c r="A196" s="22" t="s">
        <v>43</v>
      </c>
      <c r="B196" s="23" t="s">
        <v>44</v>
      </c>
      <c r="C196" s="22">
        <v>42045.917999999998</v>
      </c>
      <c r="D196" s="24"/>
      <c r="E196" s="24">
        <f>+(C196-C$7)/C$8</f>
        <v>-1253.9986165402343</v>
      </c>
      <c r="F196" s="1">
        <f>ROUND(2*E196,0)/2</f>
        <v>-1254</v>
      </c>
      <c r="G196" s="1">
        <f>+C196-(C$7+F196*C$8)</f>
        <v>3.9667999953962862E-3</v>
      </c>
      <c r="J196" s="1">
        <f>+G196</f>
        <v>3.9667999953962862E-3</v>
      </c>
      <c r="Q196" s="77">
        <f>+C196-15018.5</f>
        <v>27027.417999999998</v>
      </c>
    </row>
    <row r="197" spans="1:17" x14ac:dyDescent="0.2">
      <c r="A197" s="22" t="s">
        <v>43</v>
      </c>
      <c r="B197" s="23" t="s">
        <v>44</v>
      </c>
      <c r="C197" s="22">
        <v>42045.919999999998</v>
      </c>
      <c r="D197" s="24"/>
      <c r="E197" s="24">
        <f>+(C197-C$7)/C$8</f>
        <v>-1253.9979190209406</v>
      </c>
      <c r="F197" s="1">
        <f>ROUND(2*E197,0)/2</f>
        <v>-1254</v>
      </c>
      <c r="G197" s="1">
        <f>+C197-(C$7+F197*C$8)</f>
        <v>5.9667999958037399E-3</v>
      </c>
      <c r="J197" s="1">
        <f>+G197</f>
        <v>5.9667999958037399E-3</v>
      </c>
      <c r="Q197" s="77">
        <f>+C197-15018.5</f>
        <v>27027.42</v>
      </c>
    </row>
    <row r="198" spans="1:17" x14ac:dyDescent="0.2">
      <c r="A198" s="22" t="s">
        <v>43</v>
      </c>
      <c r="B198" s="23" t="s">
        <v>44</v>
      </c>
      <c r="C198" s="22">
        <v>42045.921999999999</v>
      </c>
      <c r="D198" s="24"/>
      <c r="E198" s="24">
        <f>+(C198-C$7)/C$8</f>
        <v>-1253.9972215016469</v>
      </c>
      <c r="F198" s="1">
        <f>ROUND(2*E198,0)/2</f>
        <v>-1254</v>
      </c>
      <c r="G198" s="1">
        <f>+C198-(C$7+F198*C$8)</f>
        <v>7.9667999962111935E-3</v>
      </c>
      <c r="J198" s="1">
        <f>+G198</f>
        <v>7.9667999962111935E-3</v>
      </c>
      <c r="Q198" s="77">
        <f>+C198-15018.5</f>
        <v>27027.421999999999</v>
      </c>
    </row>
    <row r="199" spans="1:17" x14ac:dyDescent="0.2">
      <c r="A199" s="22" t="s">
        <v>43</v>
      </c>
      <c r="B199" s="23" t="s">
        <v>44</v>
      </c>
      <c r="C199" s="22">
        <v>42065.985999999997</v>
      </c>
      <c r="D199" s="24"/>
      <c r="E199" s="24">
        <f>+(C199-C$7)/C$8</f>
        <v>-1246.9997079486732</v>
      </c>
      <c r="F199" s="1">
        <f>ROUND(2*E199,0)/2</f>
        <v>-1247</v>
      </c>
      <c r="G199" s="1">
        <f>+C199-(C$7+F199*C$8)</f>
        <v>8.3739999536192045E-4</v>
      </c>
      <c r="J199" s="1">
        <f>+G199</f>
        <v>8.3739999536192045E-4</v>
      </c>
      <c r="Q199" s="77">
        <f>+C199-15018.5</f>
        <v>27047.485999999997</v>
      </c>
    </row>
    <row r="200" spans="1:17" x14ac:dyDescent="0.2">
      <c r="A200" s="22" t="s">
        <v>43</v>
      </c>
      <c r="B200" s="23" t="s">
        <v>44</v>
      </c>
      <c r="C200" s="22">
        <v>42065.991000000002</v>
      </c>
      <c r="D200" s="24"/>
      <c r="E200" s="24">
        <f>+(C200-C$7)/C$8</f>
        <v>-1246.9979641504376</v>
      </c>
      <c r="F200" s="1">
        <f>ROUND(2*E200,0)/2</f>
        <v>-1247</v>
      </c>
      <c r="G200" s="1">
        <f>+C200-(C$7+F200*C$8)</f>
        <v>5.8374000000185333E-3</v>
      </c>
      <c r="J200" s="1">
        <f>+G200</f>
        <v>5.8374000000185333E-3</v>
      </c>
      <c r="Q200" s="77">
        <f>+C200-15018.5</f>
        <v>27047.491000000002</v>
      </c>
    </row>
    <row r="201" spans="1:17" x14ac:dyDescent="0.2">
      <c r="A201" s="22" t="s">
        <v>69</v>
      </c>
      <c r="B201" s="23" t="s">
        <v>44</v>
      </c>
      <c r="C201" s="22">
        <v>42269.561000000002</v>
      </c>
      <c r="D201" s="24"/>
      <c r="E201" s="24">
        <f>+(C201-C$7)/C$8</f>
        <v>-1176.0009628556327</v>
      </c>
      <c r="F201" s="1">
        <f>ROUND(2*E201,0)/2</f>
        <v>-1176</v>
      </c>
      <c r="G201" s="1">
        <f>+C201-(C$7+F201*C$8)</f>
        <v>-2.7608000018517487E-3</v>
      </c>
      <c r="I201" s="1">
        <f>+G201</f>
        <v>-2.7608000018517487E-3</v>
      </c>
      <c r="Q201" s="77">
        <f>+C201-15018.5</f>
        <v>27251.061000000002</v>
      </c>
    </row>
    <row r="202" spans="1:17" x14ac:dyDescent="0.2">
      <c r="A202" s="22" t="s">
        <v>69</v>
      </c>
      <c r="B202" s="23" t="s">
        <v>44</v>
      </c>
      <c r="C202" s="22">
        <v>42335.508999999998</v>
      </c>
      <c r="D202" s="24"/>
      <c r="E202" s="24">
        <f>+(C202-C$7)/C$8</f>
        <v>-1153.000961669851</v>
      </c>
      <c r="F202" s="1">
        <f>ROUND(2*E202,0)/2</f>
        <v>-1153</v>
      </c>
      <c r="G202" s="1">
        <f>+C202-(C$7+F202*C$8)</f>
        <v>-2.7574000050663017E-3</v>
      </c>
      <c r="I202" s="1">
        <f>+G202</f>
        <v>-2.7574000050663017E-3</v>
      </c>
      <c r="Q202" s="77">
        <f>+C202-15018.5</f>
        <v>27317.008999999998</v>
      </c>
    </row>
    <row r="203" spans="1:17" x14ac:dyDescent="0.2">
      <c r="A203" s="22" t="s">
        <v>43</v>
      </c>
      <c r="B203" s="23" t="s">
        <v>44</v>
      </c>
      <c r="C203" s="22">
        <v>42389.978999999999</v>
      </c>
      <c r="E203" s="24">
        <f>+(C203-C$7)/C$8</f>
        <v>-1134.0040237097974</v>
      </c>
      <c r="F203" s="1">
        <f>ROUND(2*E203,0)/2</f>
        <v>-1134</v>
      </c>
      <c r="G203" s="1">
        <f>+C203-(C$7+F203*C$8)</f>
        <v>-1.1537200000020675E-2</v>
      </c>
      <c r="J203" s="1">
        <f>+G203</f>
        <v>-1.1537200000020675E-2</v>
      </c>
      <c r="Q203" s="77">
        <f>+C203-15018.5</f>
        <v>27371.478999999999</v>
      </c>
    </row>
    <row r="204" spans="1:17" x14ac:dyDescent="0.2">
      <c r="A204" s="22" t="s">
        <v>69</v>
      </c>
      <c r="B204" s="23" t="s">
        <v>44</v>
      </c>
      <c r="C204" s="22">
        <v>42404.307000000001</v>
      </c>
      <c r="E204" s="24">
        <f>+(C204-C$7)/C$8</f>
        <v>-1129.0069954907472</v>
      </c>
      <c r="F204" s="1">
        <f>ROUND(2*E204,0)/2</f>
        <v>-1129</v>
      </c>
      <c r="G204" s="1">
        <f>+C204-(C$7+F204*C$8)</f>
        <v>-2.0058200003404636E-2</v>
      </c>
      <c r="I204" s="1">
        <f>+G204</f>
        <v>-2.0058200003404636E-2</v>
      </c>
      <c r="Q204" s="77">
        <f>+C204-15018.5</f>
        <v>27385.807000000001</v>
      </c>
    </row>
    <row r="205" spans="1:17" x14ac:dyDescent="0.2">
      <c r="A205" s="22" t="s">
        <v>69</v>
      </c>
      <c r="B205" s="23" t="s">
        <v>44</v>
      </c>
      <c r="C205" s="22">
        <v>42404.313999999998</v>
      </c>
      <c r="E205" s="24">
        <f>+(C205-C$7)/C$8</f>
        <v>-1129.0045541732204</v>
      </c>
      <c r="F205" s="1">
        <f>ROUND(2*E205,0)/2</f>
        <v>-1129</v>
      </c>
      <c r="G205" s="1">
        <f>+C205-(C$7+F205*C$8)</f>
        <v>-1.3058200005616527E-2</v>
      </c>
      <c r="I205" s="1">
        <f>+G205</f>
        <v>-1.3058200005616527E-2</v>
      </c>
      <c r="Q205" s="77">
        <f>+C205-15018.5</f>
        <v>27385.813999999998</v>
      </c>
    </row>
    <row r="206" spans="1:17" x14ac:dyDescent="0.2">
      <c r="A206" s="22" t="s">
        <v>69</v>
      </c>
      <c r="B206" s="23" t="s">
        <v>44</v>
      </c>
      <c r="C206" s="22">
        <v>42404.319000000003</v>
      </c>
      <c r="E206" s="24">
        <f>+(C206-C$7)/C$8</f>
        <v>-1129.0028103749848</v>
      </c>
      <c r="F206" s="1">
        <f>ROUND(2*E206,0)/2</f>
        <v>-1129</v>
      </c>
      <c r="G206" s="1">
        <f>+C206-(C$7+F206*C$8)</f>
        <v>-8.0582000009599142E-3</v>
      </c>
      <c r="I206" s="1">
        <f>+G206</f>
        <v>-8.0582000009599142E-3</v>
      </c>
      <c r="Q206" s="77">
        <f>+C206-15018.5</f>
        <v>27385.819000000003</v>
      </c>
    </row>
    <row r="207" spans="1:17" x14ac:dyDescent="0.2">
      <c r="A207" s="22" t="s">
        <v>69</v>
      </c>
      <c r="B207" s="23" t="s">
        <v>44</v>
      </c>
      <c r="C207" s="22">
        <v>42404.319000000003</v>
      </c>
      <c r="E207" s="24">
        <f>+(C207-C$7)/C$8</f>
        <v>-1129.0028103749848</v>
      </c>
      <c r="F207" s="1">
        <f>ROUND(2*E207,0)/2</f>
        <v>-1129</v>
      </c>
      <c r="G207" s="1">
        <f>+C207-(C$7+F207*C$8)</f>
        <v>-8.0582000009599142E-3</v>
      </c>
      <c r="I207" s="1">
        <f>+G207</f>
        <v>-8.0582000009599142E-3</v>
      </c>
      <c r="Q207" s="77">
        <f>+C207-15018.5</f>
        <v>27385.819000000003</v>
      </c>
    </row>
    <row r="208" spans="1:17" x14ac:dyDescent="0.2">
      <c r="A208" s="22" t="s">
        <v>69</v>
      </c>
      <c r="B208" s="23" t="s">
        <v>44</v>
      </c>
      <c r="C208" s="22">
        <v>42404.324000000001</v>
      </c>
      <c r="E208" s="24">
        <f>+(C208-C$7)/C$8</f>
        <v>-1129.001066576752</v>
      </c>
      <c r="F208" s="1">
        <f>ROUND(2*E208,0)/2</f>
        <v>-1129</v>
      </c>
      <c r="G208" s="1">
        <f>+C208-(C$7+F208*C$8)</f>
        <v>-3.0582000035792589E-3</v>
      </c>
      <c r="I208" s="1">
        <f>+G208</f>
        <v>-3.0582000035792589E-3</v>
      </c>
      <c r="Q208" s="77">
        <f>+C208-15018.5</f>
        <v>27385.824000000001</v>
      </c>
    </row>
    <row r="209" spans="1:17" x14ac:dyDescent="0.2">
      <c r="A209" s="22" t="s">
        <v>69</v>
      </c>
      <c r="B209" s="23" t="s">
        <v>44</v>
      </c>
      <c r="C209" s="22">
        <v>42404.326000000001</v>
      </c>
      <c r="E209" s="24">
        <f>+(C209-C$7)/C$8</f>
        <v>-1129.0003690574583</v>
      </c>
      <c r="F209" s="1">
        <f>ROUND(2*E209,0)/2</f>
        <v>-1129</v>
      </c>
      <c r="G209" s="1">
        <f>+C209-(C$7+F209*C$8)</f>
        <v>-1.0582000031718053E-3</v>
      </c>
      <c r="I209" s="1">
        <f>+G209</f>
        <v>-1.0582000031718053E-3</v>
      </c>
      <c r="Q209" s="77">
        <f>+C209-15018.5</f>
        <v>27385.826000000001</v>
      </c>
    </row>
    <row r="210" spans="1:17" x14ac:dyDescent="0.2">
      <c r="A210" s="22" t="s">
        <v>69</v>
      </c>
      <c r="B210" s="23" t="s">
        <v>44</v>
      </c>
      <c r="C210" s="22">
        <v>42421.517999999996</v>
      </c>
      <c r="E210" s="24">
        <f>+(C210-C$7)/C$8</f>
        <v>-1123.004493210035</v>
      </c>
      <c r="F210" s="1">
        <f>ROUND(2*E210,0)/2</f>
        <v>-1123</v>
      </c>
      <c r="G210" s="1">
        <f>+C210-(C$7+F210*C$8)</f>
        <v>-1.2883400006103329E-2</v>
      </c>
      <c r="I210" s="1">
        <f>+G210</f>
        <v>-1.2883400006103329E-2</v>
      </c>
      <c r="Q210" s="77">
        <f>+C210-15018.5</f>
        <v>27403.017999999996</v>
      </c>
    </row>
    <row r="211" spans="1:17" x14ac:dyDescent="0.2">
      <c r="A211" s="22" t="s">
        <v>70</v>
      </c>
      <c r="B211" s="23" t="s">
        <v>44</v>
      </c>
      <c r="C211" s="22">
        <v>42427.24</v>
      </c>
      <c r="E211" s="24">
        <f>+(C211-C$7)/C$8</f>
        <v>-1121.0088905111647</v>
      </c>
      <c r="F211" s="1">
        <f>ROUND(2*E211,0)/2</f>
        <v>-1121</v>
      </c>
      <c r="G211" s="1">
        <f>+C211-(C$7+F211*C$8)</f>
        <v>-2.5491800006420817E-2</v>
      </c>
      <c r="I211" s="1">
        <f>+G211</f>
        <v>-2.5491800006420817E-2</v>
      </c>
      <c r="Q211" s="77">
        <f>+C211-15018.5</f>
        <v>27408.739999999998</v>
      </c>
    </row>
    <row r="212" spans="1:17" x14ac:dyDescent="0.2">
      <c r="A212" s="22" t="s">
        <v>69</v>
      </c>
      <c r="B212" s="23" t="s">
        <v>44</v>
      </c>
      <c r="C212" s="22">
        <v>42427.260999999999</v>
      </c>
      <c r="E212" s="24">
        <f>+(C212-C$7)/C$8</f>
        <v>-1121.0015665585822</v>
      </c>
      <c r="F212" s="1">
        <f>ROUND(2*E212,0)/2</f>
        <v>-1121</v>
      </c>
      <c r="G212" s="1">
        <f>+C212-(C$7+F212*C$8)</f>
        <v>-4.491800005780533E-3</v>
      </c>
      <c r="I212" s="1">
        <f>+G212</f>
        <v>-4.491800005780533E-3</v>
      </c>
      <c r="Q212" s="77">
        <f>+C212-15018.5</f>
        <v>27408.760999999999</v>
      </c>
    </row>
    <row r="213" spans="1:17" x14ac:dyDescent="0.2">
      <c r="A213" s="22" t="s">
        <v>43</v>
      </c>
      <c r="B213" s="23" t="s">
        <v>44</v>
      </c>
      <c r="C213" s="22">
        <v>42453.044999999998</v>
      </c>
      <c r="E213" s="24">
        <f>+(C213-C$7)/C$8</f>
        <v>-1112.0091478260322</v>
      </c>
      <c r="F213" s="1">
        <f>ROUND(2*E213,0)/2</f>
        <v>-1112</v>
      </c>
      <c r="G213" s="1">
        <f>+C213-(C$7+F213*C$8)</f>
        <v>-2.622960000007879E-2</v>
      </c>
      <c r="J213" s="1">
        <f>+G213</f>
        <v>-2.622960000007879E-2</v>
      </c>
      <c r="Q213" s="77">
        <f>+C213-15018.5</f>
        <v>27434.544999999998</v>
      </c>
    </row>
    <row r="214" spans="1:17" x14ac:dyDescent="0.2">
      <c r="A214" s="22" t="s">
        <v>43</v>
      </c>
      <c r="B214" s="23" t="s">
        <v>44</v>
      </c>
      <c r="C214" s="22">
        <v>42453.046000000002</v>
      </c>
      <c r="E214" s="24">
        <f>+(C214-C$7)/C$8</f>
        <v>-1112.008799066384</v>
      </c>
      <c r="F214" s="1">
        <f>ROUND(2*E214,0)/2</f>
        <v>-1112</v>
      </c>
      <c r="G214" s="1">
        <f>+C214-(C$7+F214*C$8)</f>
        <v>-2.5229599996237084E-2</v>
      </c>
      <c r="J214" s="1">
        <f>+G214</f>
        <v>-2.5229599996237084E-2</v>
      </c>
      <c r="Q214" s="77">
        <f>+C214-15018.5</f>
        <v>27434.546000000002</v>
      </c>
    </row>
    <row r="215" spans="1:17" x14ac:dyDescent="0.2">
      <c r="A215" s="30" t="s">
        <v>71</v>
      </c>
      <c r="B215" s="29" t="s">
        <v>44</v>
      </c>
      <c r="C215" s="30">
        <v>42453.063000000002</v>
      </c>
      <c r="D215" s="30"/>
      <c r="E215" s="24">
        <f>+(C215-C$7)/C$8</f>
        <v>-1112.0028701523888</v>
      </c>
      <c r="F215" s="1">
        <f>ROUND(2*E215,0)/2</f>
        <v>-1112</v>
      </c>
      <c r="G215" s="1">
        <f>+C215-(C$7+F215*C$8)</f>
        <v>-8.2295999964117073E-3</v>
      </c>
      <c r="J215" s="1">
        <f>+G215</f>
        <v>-8.2295999964117073E-3</v>
      </c>
      <c r="Q215" s="77">
        <f>+C215-15018.5</f>
        <v>27434.563000000002</v>
      </c>
    </row>
    <row r="216" spans="1:17" x14ac:dyDescent="0.2">
      <c r="A216" s="22" t="s">
        <v>43</v>
      </c>
      <c r="B216" s="23" t="s">
        <v>44</v>
      </c>
      <c r="C216" s="22">
        <v>42455.913999999997</v>
      </c>
      <c r="E216" s="24">
        <f>+(C216-C$7)/C$8</f>
        <v>-1111.0085563994235</v>
      </c>
      <c r="F216" s="1">
        <f>ROUND(2*E216,0)/2</f>
        <v>-1111</v>
      </c>
      <c r="G216" s="1">
        <f>+C216-(C$7+F216*C$8)</f>
        <v>-2.4533800002245698E-2</v>
      </c>
      <c r="J216" s="1">
        <f>+G216</f>
        <v>-2.4533800002245698E-2</v>
      </c>
      <c r="Q216" s="77">
        <f>+C216-15018.5</f>
        <v>27437.413999999997</v>
      </c>
    </row>
    <row r="217" spans="1:17" x14ac:dyDescent="0.2">
      <c r="A217" s="22" t="s">
        <v>72</v>
      </c>
      <c r="B217" s="23" t="s">
        <v>44</v>
      </c>
      <c r="C217" s="22">
        <v>42467.387000000002</v>
      </c>
      <c r="E217" s="24">
        <f>+(C217-C$7)/C$8</f>
        <v>-1107.007236971926</v>
      </c>
      <c r="F217" s="1">
        <f>ROUND(2*E217,0)/2</f>
        <v>-1107</v>
      </c>
      <c r="G217" s="1">
        <f>+C217-(C$7+F217*C$8)</f>
        <v>-2.0750600000610575E-2</v>
      </c>
      <c r="I217" s="1">
        <f>+G217</f>
        <v>-2.0750600000610575E-2</v>
      </c>
      <c r="Q217" s="77">
        <f>+C217-15018.5</f>
        <v>27448.887000000002</v>
      </c>
    </row>
    <row r="218" spans="1:17" x14ac:dyDescent="0.2">
      <c r="A218" s="22" t="s">
        <v>72</v>
      </c>
      <c r="B218" s="23" t="s">
        <v>44</v>
      </c>
      <c r="C218" s="22">
        <v>42467.413999999997</v>
      </c>
      <c r="E218" s="24">
        <f>+(C218-C$7)/C$8</f>
        <v>-1106.9978204614647</v>
      </c>
      <c r="F218" s="1">
        <f>ROUND(2*E218,0)/2</f>
        <v>-1107</v>
      </c>
      <c r="G218" s="1">
        <f>+C218-(C$7+F218*C$8)</f>
        <v>6.2493999939761125E-3</v>
      </c>
      <c r="I218" s="1">
        <f>+G218</f>
        <v>6.2493999939761125E-3</v>
      </c>
      <c r="Q218" s="77">
        <f>+C218-15018.5</f>
        <v>27448.913999999997</v>
      </c>
    </row>
    <row r="219" spans="1:17" x14ac:dyDescent="0.2">
      <c r="A219" s="22" t="s">
        <v>72</v>
      </c>
      <c r="B219" s="23" t="s">
        <v>44</v>
      </c>
      <c r="C219" s="22">
        <v>42490.35</v>
      </c>
      <c r="E219" s="24">
        <f>+(C219-C$7)/C$8</f>
        <v>-1098.9986692029406</v>
      </c>
      <c r="F219" s="1">
        <f>ROUND(2*E219,0)/2</f>
        <v>-1099</v>
      </c>
      <c r="G219" s="1">
        <f>+C219-(C$7+F219*C$8)</f>
        <v>3.8157999952090904E-3</v>
      </c>
      <c r="I219" s="1">
        <f>+G219</f>
        <v>3.8157999952090904E-3</v>
      </c>
      <c r="Q219" s="77">
        <f>+C219-15018.5</f>
        <v>27471.85</v>
      </c>
    </row>
    <row r="220" spans="1:17" x14ac:dyDescent="0.2">
      <c r="A220" s="22" t="s">
        <v>73</v>
      </c>
      <c r="B220" s="23" t="s">
        <v>44</v>
      </c>
      <c r="C220" s="22">
        <v>42682.445</v>
      </c>
      <c r="E220" s="24">
        <f>+(C220-C$7)/C$8</f>
        <v>-1032.0036848549244</v>
      </c>
      <c r="F220" s="1">
        <f>ROUND(2*E220,0)/2</f>
        <v>-1032</v>
      </c>
      <c r="G220" s="1">
        <f>+C220-(C$7+F220*C$8)</f>
        <v>-1.0565600001427811E-2</v>
      </c>
      <c r="I220" s="1">
        <f>+G220</f>
        <v>-1.0565600001427811E-2</v>
      </c>
      <c r="Q220" s="77">
        <f>+C220-15018.5</f>
        <v>27663.945</v>
      </c>
    </row>
    <row r="221" spans="1:17" x14ac:dyDescent="0.2">
      <c r="A221" s="30" t="s">
        <v>74</v>
      </c>
      <c r="B221" s="29"/>
      <c r="C221" s="30">
        <v>42725.460400000004</v>
      </c>
      <c r="D221" s="30"/>
      <c r="E221" s="24">
        <f>+(C221-C$7)/C$8</f>
        <v>-1017.0016491448648</v>
      </c>
      <c r="F221" s="1">
        <f>ROUND(2*E221,0)/2</f>
        <v>-1017</v>
      </c>
      <c r="G221" s="1">
        <f>+C221-(C$7+F221*C$8)</f>
        <v>-4.7285999971791171E-3</v>
      </c>
      <c r="J221" s="1">
        <f>+G221</f>
        <v>-4.7285999971791171E-3</v>
      </c>
      <c r="Q221" s="77">
        <f>+C221-15018.5</f>
        <v>27706.960400000004</v>
      </c>
    </row>
    <row r="222" spans="1:17" x14ac:dyDescent="0.2">
      <c r="A222" s="22" t="s">
        <v>43</v>
      </c>
      <c r="B222" s="23" t="s">
        <v>44</v>
      </c>
      <c r="C222" s="22">
        <v>42736.955999999998</v>
      </c>
      <c r="E222" s="24">
        <f>+(C222-C$7)/C$8</f>
        <v>-1012.9924477493538</v>
      </c>
      <c r="F222" s="1">
        <f>ROUND(2*E222,0)/2</f>
        <v>-1013</v>
      </c>
      <c r="G222" s="1">
        <f>+C222-(C$7+F222*C$8)</f>
        <v>2.1654599993780721E-2</v>
      </c>
      <c r="J222" s="1">
        <f>+G222</f>
        <v>2.1654599993780721E-2</v>
      </c>
      <c r="Q222" s="77">
        <f>+C222-15018.5</f>
        <v>27718.455999999998</v>
      </c>
    </row>
    <row r="223" spans="1:17" x14ac:dyDescent="0.2">
      <c r="A223" s="22" t="s">
        <v>43</v>
      </c>
      <c r="B223" s="23" t="s">
        <v>44</v>
      </c>
      <c r="C223" s="22">
        <v>42779.955999999998</v>
      </c>
      <c r="E223" s="24">
        <f>+(C223-C$7)/C$8</f>
        <v>-997.99578293785589</v>
      </c>
      <c r="F223" s="1">
        <f>ROUND(2*E223,0)/2</f>
        <v>-998</v>
      </c>
      <c r="G223" s="1">
        <f>+C223-(C$7+F223*C$8)</f>
        <v>1.2091599994164426E-2</v>
      </c>
      <c r="J223" s="1">
        <f>+G223</f>
        <v>1.2091599994164426E-2</v>
      </c>
      <c r="Q223" s="77">
        <f>+C223-15018.5</f>
        <v>27761.455999999998</v>
      </c>
    </row>
    <row r="224" spans="1:17" x14ac:dyDescent="0.2">
      <c r="A224" s="22" t="s">
        <v>75</v>
      </c>
      <c r="B224" s="23" t="s">
        <v>44</v>
      </c>
      <c r="C224" s="22">
        <v>42782.807000000001</v>
      </c>
      <c r="E224" s="24">
        <f>+(C224-C$7)/C$8</f>
        <v>-997.00146918488815</v>
      </c>
      <c r="F224" s="1">
        <f>ROUND(2*E224,0)/2</f>
        <v>-997</v>
      </c>
      <c r="G224" s="1">
        <f>+C224-(C$7+F224*C$8)</f>
        <v>-4.2125999971176498E-3</v>
      </c>
      <c r="I224" s="1">
        <f>+G224</f>
        <v>-4.2125999971176498E-3</v>
      </c>
      <c r="Q224" s="77">
        <f>+C224-15018.5</f>
        <v>27764.307000000001</v>
      </c>
    </row>
    <row r="225" spans="1:21" x14ac:dyDescent="0.2">
      <c r="A225" s="22" t="s">
        <v>72</v>
      </c>
      <c r="B225" s="23" t="s">
        <v>76</v>
      </c>
      <c r="C225" s="22">
        <v>42793.262999999999</v>
      </c>
      <c r="E225" s="24">
        <f>+(C225-C$7)/C$8</f>
        <v>-993.35483831816725</v>
      </c>
      <c r="F225" s="1">
        <f>ROUND(2*E225,0)/2</f>
        <v>-993.5</v>
      </c>
      <c r="Q225" s="77">
        <f>+C225-15018.5</f>
        <v>27774.762999999999</v>
      </c>
      <c r="U225" s="1">
        <f>+C225-(C$7+F225*C$8)</f>
        <v>0.41622269999788841</v>
      </c>
    </row>
    <row r="226" spans="1:21" x14ac:dyDescent="0.2">
      <c r="A226" s="22" t="s">
        <v>70</v>
      </c>
      <c r="B226" s="23" t="s">
        <v>44</v>
      </c>
      <c r="C226" s="22">
        <v>42814.349000000002</v>
      </c>
      <c r="E226" s="24">
        <f>+(C226-C$7)/C$8</f>
        <v>-986.00089240618388</v>
      </c>
      <c r="F226" s="1">
        <f>ROUND(2*E226,0)/2</f>
        <v>-986</v>
      </c>
      <c r="G226" s="1">
        <f>+C226-(C$7+F226*C$8)</f>
        <v>-2.5587999989511445E-3</v>
      </c>
      <c r="I226" s="1">
        <f>+G226</f>
        <v>-2.5587999989511445E-3</v>
      </c>
      <c r="Q226" s="77">
        <f>+C226-15018.5</f>
        <v>27795.849000000002</v>
      </c>
    </row>
    <row r="227" spans="1:21" x14ac:dyDescent="0.2">
      <c r="A227" s="22" t="s">
        <v>73</v>
      </c>
      <c r="B227" s="23" t="s">
        <v>44</v>
      </c>
      <c r="C227" s="22">
        <v>42814.353000000003</v>
      </c>
      <c r="E227" s="24">
        <f>+(C227-C$7)/C$8</f>
        <v>-985.9994973675964</v>
      </c>
      <c r="F227" s="1">
        <f>ROUND(2*E227,0)/2</f>
        <v>-986</v>
      </c>
      <c r="G227" s="1">
        <f>+C227-(C$7+F227*C$8)</f>
        <v>1.4412000018637627E-3</v>
      </c>
      <c r="I227" s="1">
        <f>+G227</f>
        <v>1.4412000018637627E-3</v>
      </c>
      <c r="Q227" s="77">
        <f>+C227-15018.5</f>
        <v>27795.853000000003</v>
      </c>
    </row>
    <row r="228" spans="1:21" x14ac:dyDescent="0.2">
      <c r="A228" s="22" t="s">
        <v>75</v>
      </c>
      <c r="B228" s="23" t="s">
        <v>44</v>
      </c>
      <c r="C228" s="22">
        <v>42828.671000000002</v>
      </c>
      <c r="E228" s="24">
        <f>+(C228-C$7)/C$8</f>
        <v>-981.00595674501471</v>
      </c>
      <c r="F228" s="1">
        <f>ROUND(2*E228,0)/2</f>
        <v>-981</v>
      </c>
      <c r="G228" s="1">
        <f>+C228-(C$7+F228*C$8)</f>
        <v>-1.7079799996281508E-2</v>
      </c>
      <c r="I228" s="1">
        <f>+G228</f>
        <v>-1.7079799996281508E-2</v>
      </c>
      <c r="Q228" s="77">
        <f>+C228-15018.5</f>
        <v>27810.171000000002</v>
      </c>
    </row>
    <row r="229" spans="1:21" x14ac:dyDescent="0.2">
      <c r="A229" s="22" t="s">
        <v>73</v>
      </c>
      <c r="B229" s="23" t="s">
        <v>44</v>
      </c>
      <c r="C229" s="22">
        <v>42837.290999999997</v>
      </c>
      <c r="E229" s="24">
        <f>+(C229-C$7)/C$8</f>
        <v>-977.99964858978115</v>
      </c>
      <c r="F229" s="1">
        <f>ROUND(2*E229,0)/2</f>
        <v>-978</v>
      </c>
      <c r="G229" s="1">
        <f>+C229-(C$7+F229*C$8)</f>
        <v>1.0075999962282367E-3</v>
      </c>
      <c r="I229" s="1">
        <f>+G229</f>
        <v>1.0075999962282367E-3</v>
      </c>
      <c r="Q229" s="77">
        <f>+C229-15018.5</f>
        <v>27818.790999999997</v>
      </c>
    </row>
    <row r="230" spans="1:21" x14ac:dyDescent="0.2">
      <c r="A230" s="22" t="s">
        <v>73</v>
      </c>
      <c r="B230" s="23" t="s">
        <v>44</v>
      </c>
      <c r="C230" s="22">
        <v>42857.362000000001</v>
      </c>
      <c r="E230" s="24">
        <f>+(C230-C$7)/C$8</f>
        <v>-970.99969371927818</v>
      </c>
      <c r="F230" s="1">
        <f>ROUND(2*E230,0)/2</f>
        <v>-971</v>
      </c>
      <c r="G230" s="1">
        <f>+C230-(C$7+F230*C$8)</f>
        <v>8.7820000044303015E-4</v>
      </c>
      <c r="I230" s="1">
        <f>+G230</f>
        <v>8.7820000044303015E-4</v>
      </c>
      <c r="Q230" s="77">
        <f>+C230-15018.5</f>
        <v>27838.862000000001</v>
      </c>
    </row>
    <row r="231" spans="1:21" x14ac:dyDescent="0.2">
      <c r="A231" s="22" t="s">
        <v>75</v>
      </c>
      <c r="B231" s="23" t="s">
        <v>44</v>
      </c>
      <c r="C231" s="22">
        <v>43043.728000000003</v>
      </c>
      <c r="E231" s="24">
        <f>+(C231-C$7)/C$8</f>
        <v>-906.0027533876588</v>
      </c>
      <c r="F231" s="1">
        <f>ROUND(2*E231,0)/2</f>
        <v>-906</v>
      </c>
      <c r="G231" s="1">
        <f>+C231-(C$7+F231*C$8)</f>
        <v>-7.8948000009404495E-3</v>
      </c>
      <c r="I231" s="1">
        <f>+G231</f>
        <v>-7.8948000009404495E-3</v>
      </c>
      <c r="Q231" s="77">
        <f>+C231-15018.5</f>
        <v>28025.228000000003</v>
      </c>
    </row>
    <row r="232" spans="1:21" x14ac:dyDescent="0.2">
      <c r="A232" s="30" t="s">
        <v>77</v>
      </c>
      <c r="B232" s="29"/>
      <c r="C232" s="30">
        <v>43066.662199999999</v>
      </c>
      <c r="D232" s="30">
        <v>1E-3</v>
      </c>
      <c r="E232" s="24">
        <f>+(C232-C$7)/C$8</f>
        <v>-898.00422989650076</v>
      </c>
      <c r="F232" s="1">
        <f>ROUND(2*E232,0)/2</f>
        <v>-898</v>
      </c>
      <c r="G232" s="1">
        <f>+C232-(C$7+F232*C$8)</f>
        <v>-1.212840000516735E-2</v>
      </c>
      <c r="J232" s="1">
        <f>+G232</f>
        <v>-1.212840000516735E-2</v>
      </c>
      <c r="Q232" s="77">
        <f>+C232-15018.5</f>
        <v>28048.162199999999</v>
      </c>
    </row>
    <row r="233" spans="1:21" x14ac:dyDescent="0.2">
      <c r="A233" s="30" t="s">
        <v>77</v>
      </c>
      <c r="B233" s="29"/>
      <c r="C233" s="30">
        <v>43066.663</v>
      </c>
      <c r="D233" s="30">
        <v>1E-3</v>
      </c>
      <c r="E233" s="24">
        <f>+(C233-C$7)/C$8</f>
        <v>-898.0039508887827</v>
      </c>
      <c r="F233" s="1">
        <f>ROUND(2*E233,0)/2</f>
        <v>-898</v>
      </c>
      <c r="G233" s="1">
        <f>+C233-(C$7+F233*C$8)</f>
        <v>-1.1328400003549177E-2</v>
      </c>
      <c r="J233" s="1">
        <f>+G233</f>
        <v>-1.1328400003549177E-2</v>
      </c>
      <c r="Q233" s="77">
        <f>+C233-15018.5</f>
        <v>28048.163</v>
      </c>
    </row>
    <row r="234" spans="1:21" x14ac:dyDescent="0.2">
      <c r="A234" s="22" t="s">
        <v>75</v>
      </c>
      <c r="B234" s="23" t="s">
        <v>44</v>
      </c>
      <c r="C234" s="22">
        <v>43066.671000000002</v>
      </c>
      <c r="E234" s="24">
        <f>+(C234-C$7)/C$8</f>
        <v>-898.00116081160797</v>
      </c>
      <c r="F234" s="1">
        <f>ROUND(2*E234,0)/2</f>
        <v>-898</v>
      </c>
      <c r="G234" s="1">
        <f>+C234-(C$7+F234*C$8)</f>
        <v>-3.3284000019193627E-3</v>
      </c>
      <c r="I234" s="1">
        <f>+G234</f>
        <v>-3.3284000019193627E-3</v>
      </c>
      <c r="Q234" s="77">
        <f>+C234-15018.5</f>
        <v>28048.171000000002</v>
      </c>
    </row>
    <row r="235" spans="1:21" x14ac:dyDescent="0.2">
      <c r="A235" s="22" t="s">
        <v>75</v>
      </c>
      <c r="B235" s="23" t="s">
        <v>44</v>
      </c>
      <c r="C235" s="22">
        <v>43066.671000000002</v>
      </c>
      <c r="E235" s="24">
        <f>+(C235-C$7)/C$8</f>
        <v>-898.00116081160797</v>
      </c>
      <c r="F235" s="1">
        <f>ROUND(2*E235,0)/2</f>
        <v>-898</v>
      </c>
      <c r="G235" s="1">
        <f>+C235-(C$7+F235*C$8)</f>
        <v>-3.3284000019193627E-3</v>
      </c>
      <c r="I235" s="1">
        <f>+G235</f>
        <v>-3.3284000019193627E-3</v>
      </c>
      <c r="Q235" s="77">
        <f>+C235-15018.5</f>
        <v>28048.171000000002</v>
      </c>
    </row>
    <row r="236" spans="1:21" x14ac:dyDescent="0.2">
      <c r="A236" s="22" t="s">
        <v>72</v>
      </c>
      <c r="B236" s="23" t="s">
        <v>44</v>
      </c>
      <c r="C236" s="22">
        <v>43072.396000000001</v>
      </c>
      <c r="E236" s="24">
        <f>+(C236-C$7)/C$8</f>
        <v>-896.00451183379857</v>
      </c>
      <c r="F236" s="1">
        <f>ROUND(2*E236,0)/2</f>
        <v>-896</v>
      </c>
      <c r="G236" s="1">
        <f>+C236-(C$7+F236*C$8)</f>
        <v>-1.2936799997987691E-2</v>
      </c>
      <c r="I236" s="1">
        <f>+G236</f>
        <v>-1.2936799997987691E-2</v>
      </c>
      <c r="Q236" s="77">
        <f>+C236-15018.5</f>
        <v>28053.896000000001</v>
      </c>
    </row>
    <row r="237" spans="1:21" x14ac:dyDescent="0.2">
      <c r="A237" s="22" t="s">
        <v>72</v>
      </c>
      <c r="B237" s="23" t="s">
        <v>44</v>
      </c>
      <c r="C237" s="22">
        <v>43075.260999999999</v>
      </c>
      <c r="E237" s="24">
        <f>+(C237-C$7)/C$8</f>
        <v>-895.00531544577734</v>
      </c>
      <c r="F237" s="1">
        <f>ROUND(2*E237,0)/2</f>
        <v>-895</v>
      </c>
      <c r="G237" s="1">
        <f>+C237-(C$7+F237*C$8)</f>
        <v>-1.5241000000969507E-2</v>
      </c>
      <c r="I237" s="1">
        <f>+G237</f>
        <v>-1.5241000000969507E-2</v>
      </c>
      <c r="Q237" s="77">
        <f>+C237-15018.5</f>
        <v>28056.760999999999</v>
      </c>
    </row>
    <row r="238" spans="1:21" x14ac:dyDescent="0.2">
      <c r="A238" s="30" t="s">
        <v>77</v>
      </c>
      <c r="B238" s="29"/>
      <c r="C238" s="30">
        <v>43089.600299999998</v>
      </c>
      <c r="D238" s="30">
        <v>1E-3</v>
      </c>
      <c r="E238" s="24">
        <f>+(C238-C$7)/C$8</f>
        <v>-890.00434624271907</v>
      </c>
      <c r="F238" s="1">
        <f>ROUND(2*E238,0)/2</f>
        <v>-890</v>
      </c>
      <c r="G238" s="1">
        <f>+C238-(C$7+F238*C$8)</f>
        <v>-1.2462000006053131E-2</v>
      </c>
      <c r="J238" s="1">
        <f>+G238</f>
        <v>-1.2462000006053131E-2</v>
      </c>
      <c r="Q238" s="77">
        <f>+C238-15018.5</f>
        <v>28071.100299999998</v>
      </c>
    </row>
    <row r="239" spans="1:21" x14ac:dyDescent="0.2">
      <c r="A239" s="30" t="s">
        <v>77</v>
      </c>
      <c r="B239" s="29"/>
      <c r="C239" s="30">
        <v>43089.6008</v>
      </c>
      <c r="D239" s="30">
        <v>1E-3</v>
      </c>
      <c r="E239" s="24">
        <f>+(C239-C$7)/C$8</f>
        <v>-890.00417186289508</v>
      </c>
      <c r="F239" s="1">
        <f>ROUND(2*E239,0)/2</f>
        <v>-890</v>
      </c>
      <c r="G239" s="1">
        <f>+C239-(C$7+F239*C$8)</f>
        <v>-1.1962000004132278E-2</v>
      </c>
      <c r="J239" s="1">
        <f>+G239</f>
        <v>-1.1962000004132278E-2</v>
      </c>
      <c r="Q239" s="77">
        <f>+C239-15018.5</f>
        <v>28071.1008</v>
      </c>
    </row>
    <row r="240" spans="1:21" x14ac:dyDescent="0.2">
      <c r="A240" s="22" t="s">
        <v>72</v>
      </c>
      <c r="B240" s="23" t="s">
        <v>44</v>
      </c>
      <c r="C240" s="22">
        <v>43092.46</v>
      </c>
      <c r="E240" s="24">
        <f>+(C240-C$7)/C$8</f>
        <v>-889.00699828082486</v>
      </c>
      <c r="F240" s="1">
        <f>ROUND(2*E240,0)/2</f>
        <v>-889</v>
      </c>
      <c r="G240" s="1">
        <f>+C240-(C$7+F240*C$8)</f>
        <v>-2.0066199998836964E-2</v>
      </c>
      <c r="I240" s="1">
        <f>+G240</f>
        <v>-2.0066199998836964E-2</v>
      </c>
      <c r="Q240" s="77">
        <f>+C240-15018.5</f>
        <v>28073.96</v>
      </c>
    </row>
    <row r="241" spans="1:17" x14ac:dyDescent="0.2">
      <c r="A241" s="22" t="s">
        <v>73</v>
      </c>
      <c r="B241" s="23" t="s">
        <v>44</v>
      </c>
      <c r="C241" s="22">
        <v>43135.466999999997</v>
      </c>
      <c r="E241" s="24">
        <f>+(C241-C$7)/C$8</f>
        <v>-874.00789215180032</v>
      </c>
      <c r="F241" s="1">
        <f>ROUND(2*E241,0)/2</f>
        <v>-874</v>
      </c>
      <c r="G241" s="1">
        <f>+C241-(C$7+F241*C$8)</f>
        <v>-2.2629200000665151E-2</v>
      </c>
      <c r="I241" s="1">
        <f>+G241</f>
        <v>-2.2629200000665151E-2</v>
      </c>
      <c r="Q241" s="77">
        <f>+C241-15018.5</f>
        <v>28116.966999999997</v>
      </c>
    </row>
    <row r="242" spans="1:17" x14ac:dyDescent="0.2">
      <c r="A242" s="22" t="s">
        <v>43</v>
      </c>
      <c r="B242" s="23" t="s">
        <v>44</v>
      </c>
      <c r="C242" s="22">
        <v>43144.080999999998</v>
      </c>
      <c r="E242" s="24">
        <f>+(C242-C$7)/C$8</f>
        <v>-871.00367655444529</v>
      </c>
      <c r="F242" s="1">
        <f>ROUND(2*E242,0)/2</f>
        <v>-871</v>
      </c>
      <c r="G242" s="1">
        <f>+C242-(C$7+F242*C$8)</f>
        <v>-1.0541800002101809E-2</v>
      </c>
      <c r="J242" s="1">
        <f>+G242</f>
        <v>-1.0541800002101809E-2</v>
      </c>
      <c r="Q242" s="77">
        <f>+C242-15018.5</f>
        <v>28125.580999999998</v>
      </c>
    </row>
    <row r="243" spans="1:17" x14ac:dyDescent="0.2">
      <c r="A243" s="22" t="s">
        <v>72</v>
      </c>
      <c r="B243" s="23" t="s">
        <v>44</v>
      </c>
      <c r="C243" s="22">
        <v>43158.413</v>
      </c>
      <c r="E243" s="24">
        <f>+(C243-C$7)/C$8</f>
        <v>-866.00525329680772</v>
      </c>
      <c r="F243" s="1">
        <f>ROUND(2*E243,0)/2</f>
        <v>-866</v>
      </c>
      <c r="G243" s="1">
        <f>+C243-(C$7+F243*C$8)</f>
        <v>-1.5062799997394904E-2</v>
      </c>
      <c r="I243" s="1">
        <f>+G243</f>
        <v>-1.5062799997394904E-2</v>
      </c>
      <c r="Q243" s="77">
        <f>+C243-15018.5</f>
        <v>28139.913</v>
      </c>
    </row>
    <row r="244" spans="1:17" x14ac:dyDescent="0.2">
      <c r="A244" s="22" t="s">
        <v>72</v>
      </c>
      <c r="B244" s="23" t="s">
        <v>44</v>
      </c>
      <c r="C244" s="22">
        <v>43204.296999999999</v>
      </c>
      <c r="E244" s="24">
        <f>+(C244-C$7)/C$8</f>
        <v>-850.00276566399975</v>
      </c>
      <c r="F244" s="1">
        <f>ROUND(2*E244,0)/2</f>
        <v>-850</v>
      </c>
      <c r="G244" s="1">
        <f>+C244-(C$7+F244*C$8)</f>
        <v>-7.9299999997601844E-3</v>
      </c>
      <c r="I244" s="1">
        <f>+G244</f>
        <v>-7.9299999997601844E-3</v>
      </c>
      <c r="Q244" s="77">
        <f>+C244-15018.5</f>
        <v>28185.796999999999</v>
      </c>
    </row>
    <row r="245" spans="1:17" x14ac:dyDescent="0.2">
      <c r="A245" s="30" t="s">
        <v>78</v>
      </c>
      <c r="B245" s="29"/>
      <c r="C245" s="30">
        <v>43442.289499999999</v>
      </c>
      <c r="D245" s="30"/>
      <c r="E245" s="24">
        <f>+(C245-C$7)/C$8</f>
        <v>-767.00058542794375</v>
      </c>
      <c r="F245" s="1">
        <f>ROUND(2*E245,0)/2</f>
        <v>-767</v>
      </c>
      <c r="G245" s="1">
        <f>+C245-(C$7+F245*C$8)</f>
        <v>-1.6786000051070005E-3</v>
      </c>
      <c r="J245" s="1">
        <f>+G245</f>
        <v>-1.6786000051070005E-3</v>
      </c>
      <c r="Q245" s="77">
        <f>+C245-15018.5</f>
        <v>28423.789499999999</v>
      </c>
    </row>
    <row r="246" spans="1:17" x14ac:dyDescent="0.2">
      <c r="A246" s="22" t="s">
        <v>72</v>
      </c>
      <c r="B246" s="23" t="s">
        <v>44</v>
      </c>
      <c r="C246" s="22">
        <v>43505.368000000002</v>
      </c>
      <c r="E246" s="24">
        <f>+(C246-C$7)/C$8</f>
        <v>-745.00135004859226</v>
      </c>
      <c r="F246" s="1">
        <f>ROUND(2*E246,0)/2</f>
        <v>-745</v>
      </c>
      <c r="G246" s="1">
        <f>+C246-(C$7+F246*C$8)</f>
        <v>-3.8710000007995404E-3</v>
      </c>
      <c r="I246" s="1">
        <f>+G246</f>
        <v>-3.8710000007995404E-3</v>
      </c>
      <c r="Q246" s="77">
        <f>+C246-15018.5</f>
        <v>28486.868000000002</v>
      </c>
    </row>
    <row r="247" spans="1:17" x14ac:dyDescent="0.2">
      <c r="A247" s="22" t="s">
        <v>72</v>
      </c>
      <c r="B247" s="23" t="s">
        <v>44</v>
      </c>
      <c r="C247" s="22">
        <v>43571.319000000003</v>
      </c>
      <c r="E247" s="24">
        <f>+(C247-C$7)/C$8</f>
        <v>-722.0003025838688</v>
      </c>
      <c r="F247" s="1">
        <f>ROUND(2*E247,0)/2</f>
        <v>-722</v>
      </c>
      <c r="G247" s="1">
        <f>+C247-(C$7+F247*C$8)</f>
        <v>-8.6759999976493418E-4</v>
      </c>
      <c r="I247" s="1">
        <f>+G247</f>
        <v>-8.6759999976493418E-4</v>
      </c>
      <c r="Q247" s="77">
        <f>+C247-15018.5</f>
        <v>28552.819000000003</v>
      </c>
    </row>
    <row r="248" spans="1:17" x14ac:dyDescent="0.2">
      <c r="A248" s="22" t="s">
        <v>72</v>
      </c>
      <c r="B248" s="23" t="s">
        <v>44</v>
      </c>
      <c r="C248" s="22">
        <v>43740.449000000001</v>
      </c>
      <c r="E248" s="24">
        <f>+(C248-C$7)/C$8</f>
        <v>-663.01458352413408</v>
      </c>
      <c r="F248" s="1">
        <f>ROUND(2*E248,0)/2</f>
        <v>-663</v>
      </c>
      <c r="G248" s="1">
        <f>+C248-(C$7+F248*C$8)</f>
        <v>-4.1815399999904912E-2</v>
      </c>
      <c r="I248" s="1">
        <f>+G248</f>
        <v>-4.1815399999904912E-2</v>
      </c>
      <c r="Q248" s="77">
        <f>+C248-15018.5</f>
        <v>28721.949000000001</v>
      </c>
    </row>
    <row r="249" spans="1:17" x14ac:dyDescent="0.2">
      <c r="A249" s="22" t="s">
        <v>72</v>
      </c>
      <c r="B249" s="23" t="s">
        <v>44</v>
      </c>
      <c r="C249" s="22">
        <v>43809.290999999997</v>
      </c>
      <c r="E249" s="24">
        <f>+(C249-C$7)/C$8</f>
        <v>-639.00527192057382</v>
      </c>
      <c r="F249" s="1">
        <f>ROUND(2*E249,0)/2</f>
        <v>-639</v>
      </c>
      <c r="G249" s="1">
        <f>+C249-(C$7+F249*C$8)</f>
        <v>-1.5116200003831182E-2</v>
      </c>
      <c r="I249" s="1">
        <f>+G249</f>
        <v>-1.5116200003831182E-2</v>
      </c>
      <c r="Q249" s="77">
        <f>+C249-15018.5</f>
        <v>28790.790999999997</v>
      </c>
    </row>
    <row r="250" spans="1:17" x14ac:dyDescent="0.2">
      <c r="A250" s="22" t="s">
        <v>75</v>
      </c>
      <c r="B250" s="23" t="s">
        <v>44</v>
      </c>
      <c r="C250" s="22">
        <v>43820.781000000003</v>
      </c>
      <c r="E250" s="24">
        <f>+(C250-C$7)/C$8</f>
        <v>-634.99802357908106</v>
      </c>
      <c r="F250" s="1">
        <f>ROUND(2*E250,0)/2</f>
        <v>-635</v>
      </c>
      <c r="G250" s="1">
        <f>+C250-(C$7+F250*C$8)</f>
        <v>5.667000004905276E-3</v>
      </c>
      <c r="I250" s="1">
        <f>+G250</f>
        <v>5.667000004905276E-3</v>
      </c>
      <c r="Q250" s="77">
        <f>+C250-15018.5</f>
        <v>28802.281000000003</v>
      </c>
    </row>
    <row r="251" spans="1:17" x14ac:dyDescent="0.2">
      <c r="A251" s="22" t="s">
        <v>75</v>
      </c>
      <c r="B251" s="23" t="s">
        <v>44</v>
      </c>
      <c r="C251" s="22">
        <v>43843.686000000002</v>
      </c>
      <c r="E251" s="24">
        <f>+(C251-C$7)/C$8</f>
        <v>-627.00968386960801</v>
      </c>
      <c r="F251" s="1">
        <f>ROUND(2*E251,0)/2</f>
        <v>-627</v>
      </c>
      <c r="G251" s="1">
        <f>+C251-(C$7+F251*C$8)</f>
        <v>-2.7766599996539298E-2</v>
      </c>
      <c r="I251" s="1">
        <f>+G251</f>
        <v>-2.7766599996539298E-2</v>
      </c>
      <c r="Q251" s="77">
        <f>+C251-15018.5</f>
        <v>28825.186000000002</v>
      </c>
    </row>
    <row r="252" spans="1:17" x14ac:dyDescent="0.2">
      <c r="A252" s="22" t="s">
        <v>79</v>
      </c>
      <c r="B252" s="23" t="s">
        <v>44</v>
      </c>
      <c r="C252" s="22">
        <v>43849.444000000003</v>
      </c>
      <c r="E252" s="24">
        <f>+(C252-C$7)/C$8</f>
        <v>-625.0015258234539</v>
      </c>
      <c r="F252" s="1">
        <f>ROUND(2*E252,0)/2</f>
        <v>-625</v>
      </c>
      <c r="G252" s="1">
        <f>+C252-(C$7+F252*C$8)</f>
        <v>-4.3749999967985786E-3</v>
      </c>
      <c r="K252" s="1">
        <f>+G252</f>
        <v>-4.3749999967985786E-3</v>
      </c>
      <c r="Q252" s="77">
        <f>+C252-15018.5</f>
        <v>28830.944000000003</v>
      </c>
    </row>
    <row r="253" spans="1:17" x14ac:dyDescent="0.2">
      <c r="A253" s="22" t="s">
        <v>75</v>
      </c>
      <c r="B253" s="23" t="s">
        <v>44</v>
      </c>
      <c r="C253" s="22">
        <v>44130.444000000003</v>
      </c>
      <c r="E253" s="24">
        <f>+(C253-C$7)/C$8</f>
        <v>-527.00006507854937</v>
      </c>
      <c r="F253" s="1">
        <f>ROUND(2*E253,0)/2</f>
        <v>-527</v>
      </c>
      <c r="G253" s="1">
        <f>+C253-(C$7+F253*C$8)</f>
        <v>-1.8659999477677047E-4</v>
      </c>
      <c r="I253" s="1">
        <f>+G253</f>
        <v>-1.8659999477677047E-4</v>
      </c>
      <c r="Q253" s="77">
        <f>+C253-15018.5</f>
        <v>29111.944000000003</v>
      </c>
    </row>
    <row r="254" spans="1:17" x14ac:dyDescent="0.2">
      <c r="A254" s="22" t="s">
        <v>80</v>
      </c>
      <c r="B254" s="23" t="s">
        <v>44</v>
      </c>
      <c r="C254" s="22">
        <v>44609.281600000002</v>
      </c>
      <c r="E254" s="24">
        <f>+(C254-C$7)/C$8</f>
        <v>-360.0008328380361</v>
      </c>
      <c r="F254" s="1">
        <f>ROUND(2*E254,0)/2</f>
        <v>-360</v>
      </c>
      <c r="G254" s="1">
        <f>+C254-(C$7+F254*C$8)</f>
        <v>-2.3880000007920898E-3</v>
      </c>
      <c r="K254" s="1">
        <f>+G254</f>
        <v>-2.3880000007920898E-3</v>
      </c>
      <c r="Q254" s="77">
        <f>+C254-15018.5</f>
        <v>29590.781600000002</v>
      </c>
    </row>
    <row r="255" spans="1:17" x14ac:dyDescent="0.2">
      <c r="A255" s="22" t="s">
        <v>75</v>
      </c>
      <c r="B255" s="23" t="s">
        <v>44</v>
      </c>
      <c r="C255" s="22">
        <v>44623.620999999999</v>
      </c>
      <c r="E255" s="24">
        <f>+(C255-C$7)/C$8</f>
        <v>-354.99982875901406</v>
      </c>
      <c r="F255" s="1">
        <f>ROUND(2*E255,0)/2</f>
        <v>-355</v>
      </c>
      <c r="G255" s="1">
        <f>+C255-(C$7+F255*C$8)</f>
        <v>4.9099999887403101E-4</v>
      </c>
      <c r="I255" s="1">
        <f>+G255</f>
        <v>4.9099999887403101E-4</v>
      </c>
      <c r="Q255" s="77">
        <f>+C255-15018.5</f>
        <v>29605.120999999999</v>
      </c>
    </row>
    <row r="256" spans="1:17" x14ac:dyDescent="0.2">
      <c r="A256" s="22" t="s">
        <v>75</v>
      </c>
      <c r="B256" s="23" t="s">
        <v>44</v>
      </c>
      <c r="C256" s="22">
        <v>44623.623</v>
      </c>
      <c r="E256" s="24">
        <f>+(C256-C$7)/C$8</f>
        <v>-354.99913123972033</v>
      </c>
      <c r="F256" s="1">
        <f>ROUND(2*E256,0)/2</f>
        <v>-355</v>
      </c>
      <c r="G256" s="1">
        <f>+C256-(C$7+F256*C$8)</f>
        <v>2.4909999992814846E-3</v>
      </c>
      <c r="I256" s="1">
        <f>+G256</f>
        <v>2.4909999992814846E-3</v>
      </c>
      <c r="Q256" s="77">
        <f>+C256-15018.5</f>
        <v>29605.123</v>
      </c>
    </row>
    <row r="257" spans="1:17" x14ac:dyDescent="0.2">
      <c r="A257" s="22" t="s">
        <v>75</v>
      </c>
      <c r="B257" s="23" t="s">
        <v>44</v>
      </c>
      <c r="C257" s="22">
        <v>44643.682999999997</v>
      </c>
      <c r="E257" s="24">
        <f>+(C257-C$7)/C$8</f>
        <v>-348.00301272533403</v>
      </c>
      <c r="F257" s="1">
        <f>ROUND(2*E257,0)/2</f>
        <v>-348</v>
      </c>
      <c r="G257" s="1">
        <f>+C257-(C$7+F257*C$8)</f>
        <v>-8.6384000023826957E-3</v>
      </c>
      <c r="I257" s="1">
        <f>+G257</f>
        <v>-8.6384000023826957E-3</v>
      </c>
      <c r="Q257" s="77">
        <f>+C257-15018.5</f>
        <v>29625.182999999997</v>
      </c>
    </row>
    <row r="258" spans="1:17" x14ac:dyDescent="0.2">
      <c r="A258" s="22" t="s">
        <v>75</v>
      </c>
      <c r="B258" s="23" t="s">
        <v>44</v>
      </c>
      <c r="C258" s="22">
        <v>44643.688000000002</v>
      </c>
      <c r="E258" s="24">
        <f>+(C258-C$7)/C$8</f>
        <v>-348.00126892709852</v>
      </c>
      <c r="F258" s="1">
        <f>ROUND(2*E258,0)/2</f>
        <v>-348</v>
      </c>
      <c r="G258" s="1">
        <f>+C258-(C$7+F258*C$8)</f>
        <v>-3.6383999977260828E-3</v>
      </c>
      <c r="I258" s="1">
        <f>+G258</f>
        <v>-3.6383999977260828E-3</v>
      </c>
      <c r="Q258" s="77">
        <f>+C258-15018.5</f>
        <v>29625.188000000002</v>
      </c>
    </row>
    <row r="259" spans="1:17" x14ac:dyDescent="0.2">
      <c r="A259" s="22" t="s">
        <v>81</v>
      </c>
      <c r="B259" s="23" t="s">
        <v>44</v>
      </c>
      <c r="C259" s="22">
        <v>44933.271000000001</v>
      </c>
      <c r="E259" s="24">
        <f>+(C259-C$7)/C$8</f>
        <v>-247.00640413389004</v>
      </c>
      <c r="F259" s="1">
        <f>ROUND(2*E259,0)/2</f>
        <v>-247</v>
      </c>
      <c r="G259" s="1">
        <f>+C259-(C$7+F259*C$8)</f>
        <v>-1.8362599999818485E-2</v>
      </c>
      <c r="I259" s="1">
        <f>+G259</f>
        <v>-1.8362599999818485E-2</v>
      </c>
      <c r="Q259" s="77">
        <f>+C259-15018.5</f>
        <v>29914.771000000001</v>
      </c>
    </row>
    <row r="260" spans="1:17" x14ac:dyDescent="0.2">
      <c r="A260" s="22" t="s">
        <v>43</v>
      </c>
      <c r="B260" s="23" t="s">
        <v>44</v>
      </c>
      <c r="C260" s="22">
        <v>44939.03</v>
      </c>
      <c r="E260" s="24">
        <f>+(C260-C$7)/C$8</f>
        <v>-244.99789732809029</v>
      </c>
      <c r="F260" s="1">
        <f>ROUND(2*E260,0)/2</f>
        <v>-245</v>
      </c>
      <c r="G260" s="1">
        <f>+C260-(C$7+F260*C$8)</f>
        <v>6.0289999964879826E-3</v>
      </c>
      <c r="J260" s="1">
        <f>+G260</f>
        <v>6.0289999964879826E-3</v>
      </c>
      <c r="Q260" s="77">
        <f>+C260-15018.5</f>
        <v>29920.53</v>
      </c>
    </row>
    <row r="261" spans="1:17" x14ac:dyDescent="0.2">
      <c r="A261" s="22" t="s">
        <v>72</v>
      </c>
      <c r="B261" s="23" t="s">
        <v>44</v>
      </c>
      <c r="C261" s="22">
        <v>45211.432999999997</v>
      </c>
      <c r="E261" s="24">
        <f>+(C261-C$7)/C$8</f>
        <v>-149.99472326654552</v>
      </c>
      <c r="F261" s="1">
        <f>ROUND(2*E261,0)/2</f>
        <v>-150</v>
      </c>
      <c r="G261" s="1">
        <f>+C261-(C$7+F261*C$8)</f>
        <v>1.5129999999771826E-2</v>
      </c>
      <c r="I261" s="1">
        <f>+G261</f>
        <v>1.5129999999771826E-2</v>
      </c>
      <c r="Q261" s="77">
        <f>+C261-15018.5</f>
        <v>30192.932999999997</v>
      </c>
    </row>
    <row r="262" spans="1:17" x14ac:dyDescent="0.2">
      <c r="A262" s="22" t="s">
        <v>79</v>
      </c>
      <c r="B262" s="23" t="s">
        <v>44</v>
      </c>
      <c r="C262" s="22">
        <v>45231.502</v>
      </c>
      <c r="E262" s="24">
        <f>+(C262-C$7)/C$8</f>
        <v>-142.99546591533627</v>
      </c>
      <c r="F262" s="1">
        <f>ROUND(2*E262,0)/2</f>
        <v>-143</v>
      </c>
      <c r="G262" s="1">
        <f>+C262-(C$7+F262*C$8)</f>
        <v>1.3000599996303208E-2</v>
      </c>
      <c r="I262" s="1">
        <f>+G262</f>
        <v>1.3000599996303208E-2</v>
      </c>
      <c r="Q262" s="77">
        <f>+C262-15018.5</f>
        <v>30213.002</v>
      </c>
    </row>
    <row r="263" spans="1:17" x14ac:dyDescent="0.2">
      <c r="A263" s="22" t="s">
        <v>75</v>
      </c>
      <c r="B263" s="23" t="s">
        <v>44</v>
      </c>
      <c r="C263" s="22">
        <v>45291.707000000002</v>
      </c>
      <c r="E263" s="24">
        <f>+(C263-C$7)/C$8</f>
        <v>-121.99839138100477</v>
      </c>
      <c r="F263" s="1">
        <f>ROUND(2*E263,0)/2</f>
        <v>-122</v>
      </c>
      <c r="G263" s="1">
        <f>+C263-(C$7+F263*C$8)</f>
        <v>4.6124000000418164E-3</v>
      </c>
      <c r="I263" s="1">
        <f>+G263</f>
        <v>4.6124000000418164E-3</v>
      </c>
      <c r="Q263" s="77">
        <f>+C263-15018.5</f>
        <v>30273.207000000002</v>
      </c>
    </row>
    <row r="264" spans="1:17" x14ac:dyDescent="0.2">
      <c r="A264" s="22" t="s">
        <v>82</v>
      </c>
      <c r="B264" s="23" t="s">
        <v>44</v>
      </c>
      <c r="C264" s="22">
        <v>45323.226999999999</v>
      </c>
      <c r="E264" s="24">
        <f>+(C264-C$7)/C$8</f>
        <v>-111.00548731453118</v>
      </c>
      <c r="F264" s="1">
        <f>ROUND(2*E264,0)/2</f>
        <v>-111</v>
      </c>
      <c r="G264" s="1">
        <f>+C264-(C$7+F264*C$8)</f>
        <v>-1.5733799998997711E-2</v>
      </c>
      <c r="I264" s="1">
        <f>+G264</f>
        <v>-1.5733799998997711E-2</v>
      </c>
      <c r="Q264" s="77">
        <f>+C264-15018.5</f>
        <v>30304.726999999999</v>
      </c>
    </row>
    <row r="265" spans="1:17" x14ac:dyDescent="0.2">
      <c r="A265" s="22" t="s">
        <v>83</v>
      </c>
      <c r="B265" s="23" t="s">
        <v>44</v>
      </c>
      <c r="C265" s="22">
        <v>45343.332000000002</v>
      </c>
      <c r="E265" s="24">
        <f>+(C265-C$7)/C$8</f>
        <v>-103.99367461603788</v>
      </c>
      <c r="F265" s="1">
        <f>ROUND(2*E265,0)/2</f>
        <v>-104</v>
      </c>
      <c r="G265" s="1">
        <f>+C265-(C$7+F265*C$8)</f>
        <v>1.8136799997591879E-2</v>
      </c>
      <c r="I265" s="1">
        <f>+G265</f>
        <v>1.8136799997591879E-2</v>
      </c>
      <c r="Q265" s="77">
        <f>+C265-15018.5</f>
        <v>30324.832000000002</v>
      </c>
    </row>
    <row r="266" spans="1:17" x14ac:dyDescent="0.2">
      <c r="A266" s="22" t="s">
        <v>82</v>
      </c>
      <c r="B266" s="23" t="s">
        <v>44</v>
      </c>
      <c r="C266" s="22">
        <v>45366.252999999997</v>
      </c>
      <c r="E266" s="24">
        <f>+(C266-C$7)/C$8</f>
        <v>-95.999754752217768</v>
      </c>
      <c r="F266" s="1">
        <f>ROUND(2*E266,0)/2</f>
        <v>-96</v>
      </c>
      <c r="G266" s="1">
        <f>+C266-(C$7+F266*C$8)</f>
        <v>7.0319999940693378E-4</v>
      </c>
      <c r="I266" s="1">
        <f>+G266</f>
        <v>7.0319999940693378E-4</v>
      </c>
      <c r="Q266" s="77">
        <f>+C266-15018.5</f>
        <v>30347.752999999997</v>
      </c>
    </row>
    <row r="267" spans="1:17" x14ac:dyDescent="0.2">
      <c r="A267" s="22" t="s">
        <v>82</v>
      </c>
      <c r="B267" s="23" t="s">
        <v>44</v>
      </c>
      <c r="C267" s="22">
        <v>45406.408000000003</v>
      </c>
      <c r="E267" s="24">
        <f>+(C267-C$7)/C$8</f>
        <v>-81.995311135804087</v>
      </c>
      <c r="F267" s="1">
        <f>ROUND(2*E267,0)/2</f>
        <v>-82</v>
      </c>
      <c r="G267" s="1">
        <f>+C267-(C$7+F267*C$8)</f>
        <v>1.3444399999571033E-2</v>
      </c>
      <c r="I267" s="1">
        <f>+G267</f>
        <v>1.3444399999571033E-2</v>
      </c>
      <c r="Q267" s="77">
        <f>+C267-15018.5</f>
        <v>30387.908000000003</v>
      </c>
    </row>
    <row r="268" spans="1:17" x14ac:dyDescent="0.2">
      <c r="A268" s="22" t="s">
        <v>84</v>
      </c>
      <c r="B268" s="23" t="s">
        <v>44</v>
      </c>
      <c r="C268" s="22">
        <v>45578.438999999998</v>
      </c>
      <c r="E268" s="24">
        <f>+(C268-C$7)/C$8</f>
        <v>-21.997840340764139</v>
      </c>
      <c r="F268" s="1">
        <f>ROUND(2*E268,0)/2</f>
        <v>-22</v>
      </c>
      <c r="G268" s="1">
        <f>+C268-(C$7+F268*C$8)</f>
        <v>6.1923999965074472E-3</v>
      </c>
      <c r="I268" s="1">
        <f>+G268</f>
        <v>6.1923999965074472E-3</v>
      </c>
      <c r="Q268" s="77">
        <f>+C268-15018.5</f>
        <v>30559.938999999998</v>
      </c>
    </row>
    <row r="269" spans="1:17" x14ac:dyDescent="0.2">
      <c r="A269" s="22" t="s">
        <v>83</v>
      </c>
      <c r="B269" s="23" t="s">
        <v>44</v>
      </c>
      <c r="C269" s="22">
        <v>45578.455999999998</v>
      </c>
      <c r="E269" s="24">
        <f>+(C269-C$7)/C$8</f>
        <v>-21.991911426768954</v>
      </c>
      <c r="F269" s="1">
        <f>ROUND(2*E269,0)/2</f>
        <v>-22</v>
      </c>
      <c r="G269" s="1">
        <f>+C269-(C$7+F269*C$8)</f>
        <v>2.3192399996332824E-2</v>
      </c>
      <c r="I269" s="1">
        <f>+G269</f>
        <v>2.3192399996332824E-2</v>
      </c>
      <c r="Q269" s="77">
        <f>+C269-15018.5</f>
        <v>30559.955999999998</v>
      </c>
    </row>
    <row r="270" spans="1:17" x14ac:dyDescent="0.2">
      <c r="A270" s="22" t="s">
        <v>43</v>
      </c>
      <c r="B270" s="23" t="s">
        <v>44</v>
      </c>
      <c r="C270" s="22">
        <v>45610.02</v>
      </c>
      <c r="E270" s="24">
        <f>+(C270-C$7)/C$8</f>
        <v>-10.983661935836501</v>
      </c>
      <c r="F270" s="1">
        <f>ROUND(2*E270,0)/2</f>
        <v>-11</v>
      </c>
      <c r="G270" s="1">
        <f>+C270-(C$7+F270*C$8)</f>
        <v>4.6846199998981319E-2</v>
      </c>
      <c r="J270" s="1">
        <f>+G270</f>
        <v>4.6846199998981319E-2</v>
      </c>
      <c r="Q270" s="77">
        <f>+C270-15018.5</f>
        <v>30591.519999999997</v>
      </c>
    </row>
    <row r="271" spans="1:17" x14ac:dyDescent="0.2">
      <c r="A271" s="22" t="s">
        <v>84</v>
      </c>
      <c r="B271" s="23" t="s">
        <v>44</v>
      </c>
      <c r="C271" s="22">
        <v>45624.288</v>
      </c>
      <c r="E271" s="24">
        <f>+(C271-C$7)/C$8</f>
        <v>-6.0075592955921682</v>
      </c>
      <c r="F271" s="1">
        <f>ROUND(2*E271,0)/2</f>
        <v>-6</v>
      </c>
      <c r="G271" s="1">
        <f>+C271-(C$7+F271*C$8)</f>
        <v>-2.1674800002074335E-2</v>
      </c>
      <c r="I271" s="1">
        <f>+G271</f>
        <v>-2.1674800002074335E-2</v>
      </c>
      <c r="Q271" s="77">
        <f>+C271-15018.5</f>
        <v>30605.788</v>
      </c>
    </row>
    <row r="272" spans="1:17" x14ac:dyDescent="0.2">
      <c r="A272" s="22" t="s">
        <v>84</v>
      </c>
      <c r="B272" s="23" t="s">
        <v>44</v>
      </c>
      <c r="C272" s="22">
        <v>45624.294000000002</v>
      </c>
      <c r="E272" s="24">
        <f>+(C272-C$7)/C$8</f>
        <v>-6.0054667377110675</v>
      </c>
      <c r="F272" s="1">
        <f>ROUND(2*E272,0)/2</f>
        <v>-6</v>
      </c>
      <c r="G272" s="1">
        <f>+C272-(C$7+F272*C$8)</f>
        <v>-1.5674800000851974E-2</v>
      </c>
      <c r="I272" s="1">
        <f>+G272</f>
        <v>-1.5674800000851974E-2</v>
      </c>
      <c r="Q272" s="77">
        <f>+C272-15018.5</f>
        <v>30605.794000000002</v>
      </c>
    </row>
    <row r="273" spans="1:21" x14ac:dyDescent="0.2">
      <c r="A273" s="22" t="s">
        <v>83</v>
      </c>
      <c r="B273" s="23" t="s">
        <v>44</v>
      </c>
      <c r="C273" s="22">
        <v>45624.311999999998</v>
      </c>
      <c r="E273" s="24">
        <f>+(C273-C$7)/C$8</f>
        <v>-5.9991890640703041</v>
      </c>
      <c r="F273" s="1">
        <f>ROUND(2*E273,0)/2</f>
        <v>-6</v>
      </c>
      <c r="G273" s="1">
        <f>+C273-(C$7+F273*C$8)</f>
        <v>2.3251999955391511E-3</v>
      </c>
      <c r="I273" s="1">
        <f>+G273</f>
        <v>2.3251999955391511E-3</v>
      </c>
      <c r="Q273" s="77">
        <f>+C273-15018.5</f>
        <v>30605.811999999998</v>
      </c>
    </row>
    <row r="274" spans="1:21" x14ac:dyDescent="0.2">
      <c r="A274" s="24" t="s">
        <v>85</v>
      </c>
      <c r="B274" s="24"/>
      <c r="C274" s="31">
        <v>45641.513500000001</v>
      </c>
      <c r="D274" s="31" t="s">
        <v>15</v>
      </c>
      <c r="E274" s="24">
        <f>+(C274-C$7)/C$8</f>
        <v>0</v>
      </c>
      <c r="F274" s="1">
        <f>ROUND(2*E274,0)/2</f>
        <v>0</v>
      </c>
      <c r="G274" s="1">
        <f>+C274-(C$7+F274*C$8)</f>
        <v>0</v>
      </c>
      <c r="H274" s="1">
        <f>+G274</f>
        <v>0</v>
      </c>
      <c r="Q274" s="77">
        <f>+C274-15018.5</f>
        <v>30623.013500000001</v>
      </c>
    </row>
    <row r="275" spans="1:21" x14ac:dyDescent="0.2">
      <c r="A275" s="22" t="s">
        <v>83</v>
      </c>
      <c r="B275" s="23" t="s">
        <v>44</v>
      </c>
      <c r="C275" s="22">
        <v>45644.387000000002</v>
      </c>
      <c r="E275" s="24">
        <f>+(C275-C$7)/C$8</f>
        <v>1.0021608450200412</v>
      </c>
      <c r="F275" s="1">
        <f>ROUND(2*E275,0)/2</f>
        <v>1</v>
      </c>
      <c r="G275" s="1">
        <f>+C275-(C$7+F275*C$8)</f>
        <v>6.1958000005688518E-3</v>
      </c>
      <c r="I275" s="1">
        <f>+G275</f>
        <v>6.1958000005688518E-3</v>
      </c>
      <c r="Q275" s="77">
        <f>+C275-15018.5</f>
        <v>30625.887000000002</v>
      </c>
    </row>
    <row r="276" spans="1:21" x14ac:dyDescent="0.2">
      <c r="A276" s="22" t="s">
        <v>86</v>
      </c>
      <c r="B276" s="23" t="s">
        <v>44</v>
      </c>
      <c r="C276" s="22">
        <v>45647.253799999999</v>
      </c>
      <c r="E276" s="24">
        <f>+(C276-C$7)/C$8</f>
        <v>2.0019850004047912</v>
      </c>
      <c r="F276" s="1">
        <f>ROUND(2*E276,0)/2</f>
        <v>2</v>
      </c>
      <c r="G276" s="1">
        <f>+C276-(C$7+F276*C$8)</f>
        <v>5.6915999957709573E-3</v>
      </c>
      <c r="K276" s="1">
        <f>+G276</f>
        <v>5.6915999957709573E-3</v>
      </c>
      <c r="Q276" s="77">
        <f>+C276-15018.5</f>
        <v>30628.753799999999</v>
      </c>
    </row>
    <row r="277" spans="1:21" x14ac:dyDescent="0.2">
      <c r="A277" s="22" t="s">
        <v>83</v>
      </c>
      <c r="B277" s="23" t="s">
        <v>44</v>
      </c>
      <c r="C277" s="22">
        <v>45647.266000000003</v>
      </c>
      <c r="E277" s="24">
        <f>+(C277-C$7)/C$8</f>
        <v>2.0062398680971234</v>
      </c>
      <c r="F277" s="1">
        <f>ROUND(2*E277,0)/2</f>
        <v>2</v>
      </c>
      <c r="G277" s="1">
        <f>+C277-(C$7+F277*C$8)</f>
        <v>1.7891600000439212E-2</v>
      </c>
      <c r="I277" s="1">
        <f>+G277</f>
        <v>1.7891600000439212E-2</v>
      </c>
      <c r="Q277" s="77">
        <f>+C277-15018.5</f>
        <v>30628.766000000003</v>
      </c>
    </row>
    <row r="278" spans="1:21" x14ac:dyDescent="0.2">
      <c r="A278" s="22" t="s">
        <v>43</v>
      </c>
      <c r="B278" s="23" t="s">
        <v>44</v>
      </c>
      <c r="C278" s="22">
        <v>45652.983</v>
      </c>
      <c r="E278" s="24">
        <f>+(C278-C$7)/C$8</f>
        <v>4.0000987687317036</v>
      </c>
      <c r="F278" s="1">
        <f>ROUND(2*E278,0)/2</f>
        <v>4</v>
      </c>
      <c r="G278" s="1">
        <f>+C278-(C$7+F278*C$8)</f>
        <v>2.832000027410686E-4</v>
      </c>
      <c r="J278" s="1">
        <f>+G278</f>
        <v>2.832000027410686E-4</v>
      </c>
      <c r="Q278" s="77">
        <f>+C278-15018.5</f>
        <v>30634.483</v>
      </c>
    </row>
    <row r="279" spans="1:21" x14ac:dyDescent="0.2">
      <c r="A279" s="22" t="s">
        <v>83</v>
      </c>
      <c r="B279" s="23" t="s">
        <v>44</v>
      </c>
      <c r="C279" s="22">
        <v>45690.275999999998</v>
      </c>
      <c r="E279" s="24">
        <f>+(C279-C$7)/C$8</f>
        <v>17.006392276060939</v>
      </c>
      <c r="F279" s="1">
        <f>ROUND(2*E279,0)/2</f>
        <v>17</v>
      </c>
      <c r="G279" s="1">
        <f>+C279-(C$7+F279*C$8)</f>
        <v>1.8328599995584227E-2</v>
      </c>
      <c r="I279" s="1">
        <f>+G279</f>
        <v>1.8328599995584227E-2</v>
      </c>
      <c r="Q279" s="77">
        <f>+C279-15018.5</f>
        <v>30671.775999999998</v>
      </c>
    </row>
    <row r="280" spans="1:21" x14ac:dyDescent="0.2">
      <c r="A280" s="22" t="s">
        <v>87</v>
      </c>
      <c r="B280" s="23" t="s">
        <v>44</v>
      </c>
      <c r="C280" s="22">
        <v>45710.305999999997</v>
      </c>
      <c r="E280" s="24">
        <f>+(C280-C$7)/C$8</f>
        <v>23.992048001044299</v>
      </c>
      <c r="F280" s="1">
        <f>ROUND(2*E280,0)/2</f>
        <v>24</v>
      </c>
      <c r="G280" s="1">
        <f>+C280-(C$7+F280*C$8)</f>
        <v>-2.28008000049158E-2</v>
      </c>
      <c r="I280" s="1">
        <f>+G280</f>
        <v>-2.28008000049158E-2</v>
      </c>
      <c r="Q280" s="77">
        <f>+C280-15018.5</f>
        <v>30691.805999999997</v>
      </c>
    </row>
    <row r="281" spans="1:21" x14ac:dyDescent="0.2">
      <c r="A281" s="22" t="s">
        <v>75</v>
      </c>
      <c r="B281" s="23" t="s">
        <v>44</v>
      </c>
      <c r="C281" s="22">
        <v>45727.534</v>
      </c>
      <c r="E281" s="24">
        <f>+(C281-C$7)/C$8</f>
        <v>30.000479195754227</v>
      </c>
      <c r="F281" s="1">
        <f>ROUND(2*E281,0)/2</f>
        <v>30</v>
      </c>
      <c r="G281" s="1">
        <f>+C281-(C$7+F281*C$8)</f>
        <v>1.3739999994868413E-3</v>
      </c>
      <c r="I281" s="1">
        <f>+G281</f>
        <v>1.3739999994868413E-3</v>
      </c>
      <c r="Q281" s="77">
        <f>+C281-15018.5</f>
        <v>30709.034</v>
      </c>
    </row>
    <row r="282" spans="1:21" x14ac:dyDescent="0.2">
      <c r="A282" s="22" t="s">
        <v>43</v>
      </c>
      <c r="B282" s="23" t="s">
        <v>44</v>
      </c>
      <c r="C282" s="22">
        <v>45908.17</v>
      </c>
      <c r="E282" s="24">
        <f>+(C282-C$7)/C$8</f>
        <v>92.999026751328771</v>
      </c>
      <c r="F282" s="1">
        <f>ROUND(2*E282,0)/2</f>
        <v>93</v>
      </c>
      <c r="G282" s="1">
        <f>+C282-(C$7+F282*C$8)</f>
        <v>-2.7906000032089651E-3</v>
      </c>
      <c r="J282" s="1">
        <f>+G282</f>
        <v>-2.7906000032089651E-3</v>
      </c>
      <c r="Q282" s="77">
        <f>+C282-15018.5</f>
        <v>30889.67</v>
      </c>
    </row>
    <row r="283" spans="1:21" x14ac:dyDescent="0.2">
      <c r="A283" s="22" t="s">
        <v>81</v>
      </c>
      <c r="B283" s="23" t="s">
        <v>44</v>
      </c>
      <c r="C283" s="22">
        <v>45945.46</v>
      </c>
      <c r="E283" s="24">
        <f>+(C283-C$7)/C$8</f>
        <v>106.00427397971872</v>
      </c>
      <c r="F283" s="1">
        <f>ROUND(2*E283,0)/2</f>
        <v>106</v>
      </c>
      <c r="G283" s="1">
        <f>+C283-(C$7+F283*C$8)</f>
        <v>1.2254799999936949E-2</v>
      </c>
      <c r="I283" s="1">
        <f>+G283</f>
        <v>1.2254799999936949E-2</v>
      </c>
      <c r="Q283" s="77">
        <f>+C283-15018.5</f>
        <v>30926.959999999999</v>
      </c>
    </row>
    <row r="284" spans="1:21" x14ac:dyDescent="0.2">
      <c r="A284" s="22" t="s">
        <v>83</v>
      </c>
      <c r="B284" s="23" t="s">
        <v>44</v>
      </c>
      <c r="C284" s="22">
        <v>45960.279000000002</v>
      </c>
      <c r="E284" s="24">
        <f>+(C284-C$7)/C$8</f>
        <v>111.17254318533811</v>
      </c>
      <c r="F284" s="1">
        <f>ROUND(2*E284,0)/2</f>
        <v>111</v>
      </c>
      <c r="Q284" s="77">
        <f>+C284-15018.5</f>
        <v>30941.779000000002</v>
      </c>
      <c r="U284" s="1">
        <f>+C284-(C$7+F284*C$8)</f>
        <v>0.49473379999835743</v>
      </c>
    </row>
    <row r="285" spans="1:21" x14ac:dyDescent="0.2">
      <c r="A285" s="22" t="s">
        <v>88</v>
      </c>
      <c r="B285" s="23" t="s">
        <v>44</v>
      </c>
      <c r="C285" s="22">
        <v>45968.400999999998</v>
      </c>
      <c r="E285" s="24">
        <f>+(C285-C$7)/C$8</f>
        <v>114.00516903647583</v>
      </c>
      <c r="F285" s="1">
        <f>ROUND(2*E285,0)/2</f>
        <v>114</v>
      </c>
      <c r="G285" s="1">
        <f>+C285-(C$7+F285*C$8)</f>
        <v>1.4821199998550583E-2</v>
      </c>
      <c r="I285" s="1">
        <f>+G285</f>
        <v>1.4821199998550583E-2</v>
      </c>
      <c r="Q285" s="77">
        <f>+C285-15018.5</f>
        <v>30949.900999999998</v>
      </c>
    </row>
    <row r="286" spans="1:21" x14ac:dyDescent="0.2">
      <c r="A286" s="22" t="s">
        <v>89</v>
      </c>
      <c r="B286" s="23" t="s">
        <v>44</v>
      </c>
      <c r="C286" s="22">
        <v>45988.464</v>
      </c>
      <c r="E286" s="24">
        <f>+(C286-C$7)/C$8</f>
        <v>121.00233382980397</v>
      </c>
      <c r="F286" s="1">
        <f>ROUND(2*E286,0)/2</f>
        <v>121</v>
      </c>
      <c r="G286" s="1">
        <f>+C286-(C$7+F286*C$8)</f>
        <v>6.6918000011355616E-3</v>
      </c>
      <c r="I286" s="1">
        <f>+G286</f>
        <v>6.6918000011355616E-3</v>
      </c>
      <c r="Q286" s="77">
        <f>+C286-15018.5</f>
        <v>30969.964</v>
      </c>
    </row>
    <row r="287" spans="1:21" x14ac:dyDescent="0.2">
      <c r="A287" s="22" t="s">
        <v>88</v>
      </c>
      <c r="B287" s="23" t="s">
        <v>44</v>
      </c>
      <c r="C287" s="22">
        <v>45991.313000000002</v>
      </c>
      <c r="E287" s="24">
        <f>+(C287-C$7)/C$8</f>
        <v>121.99595006347809</v>
      </c>
      <c r="F287" s="1">
        <f>ROUND(2*E287,0)/2</f>
        <v>122</v>
      </c>
      <c r="G287" s="1">
        <f>+C287-(C$7+F287*C$8)</f>
        <v>-1.1612399997829925E-2</v>
      </c>
      <c r="I287" s="1">
        <f>+G287</f>
        <v>-1.1612399997829925E-2</v>
      </c>
      <c r="Q287" s="77">
        <f>+C287-15018.5</f>
        <v>30972.813000000002</v>
      </c>
    </row>
    <row r="288" spans="1:21" x14ac:dyDescent="0.2">
      <c r="A288" s="22" t="s">
        <v>89</v>
      </c>
      <c r="B288" s="23" t="s">
        <v>44</v>
      </c>
      <c r="C288" s="22">
        <v>45991.330999999998</v>
      </c>
      <c r="E288" s="24">
        <f>+(C288-C$7)/C$8</f>
        <v>122.00222773711886</v>
      </c>
      <c r="F288" s="1">
        <f>ROUND(2*E288,0)/2</f>
        <v>122</v>
      </c>
      <c r="G288" s="1">
        <f>+C288-(C$7+F288*C$8)</f>
        <v>6.3875999985611998E-3</v>
      </c>
      <c r="I288" s="1">
        <f>+G288</f>
        <v>6.3875999985611998E-3</v>
      </c>
      <c r="Q288" s="77">
        <f>+C288-15018.5</f>
        <v>30972.830999999998</v>
      </c>
    </row>
    <row r="289" spans="1:17" x14ac:dyDescent="0.2">
      <c r="A289" s="22" t="s">
        <v>43</v>
      </c>
      <c r="B289" s="23" t="s">
        <v>44</v>
      </c>
      <c r="C289" s="22">
        <v>45997.063000000002</v>
      </c>
      <c r="E289" s="24">
        <f>+(C289-C$7)/C$8</f>
        <v>124.00131803245745</v>
      </c>
      <c r="F289" s="1">
        <f>ROUND(2*E289,0)/2</f>
        <v>124</v>
      </c>
      <c r="G289" s="1">
        <f>+C289-(C$7+F289*C$8)</f>
        <v>3.77920000028098E-3</v>
      </c>
      <c r="J289" s="1">
        <f>+G289</f>
        <v>3.77920000028098E-3</v>
      </c>
      <c r="Q289" s="77">
        <f>+C289-15018.5</f>
        <v>30978.563000000002</v>
      </c>
    </row>
    <row r="290" spans="1:17" x14ac:dyDescent="0.2">
      <c r="A290" s="22" t="s">
        <v>90</v>
      </c>
      <c r="B290" s="23" t="s">
        <v>44</v>
      </c>
      <c r="C290" s="22">
        <v>46005.656000000003</v>
      </c>
      <c r="E290" s="24">
        <f>+(C290-C$7)/C$8</f>
        <v>126.99820967722984</v>
      </c>
      <c r="F290" s="1">
        <f>ROUND(2*E290,0)/2</f>
        <v>127</v>
      </c>
      <c r="G290" s="1">
        <f>+C290-(C$7+F290*C$8)</f>
        <v>-5.1334000017959625E-3</v>
      </c>
      <c r="I290" s="1">
        <f>+G290</f>
        <v>-5.1334000017959625E-3</v>
      </c>
      <c r="Q290" s="77">
        <f>+C290-15018.5</f>
        <v>30987.156000000003</v>
      </c>
    </row>
    <row r="291" spans="1:17" x14ac:dyDescent="0.2">
      <c r="A291" s="22" t="s">
        <v>89</v>
      </c>
      <c r="B291" s="23" t="s">
        <v>44</v>
      </c>
      <c r="C291" s="22">
        <v>46005.665999999997</v>
      </c>
      <c r="E291" s="24">
        <f>+(C291-C$7)/C$8</f>
        <v>127.0016972736958</v>
      </c>
      <c r="F291" s="1">
        <f>ROUND(2*E291,0)/2</f>
        <v>127</v>
      </c>
      <c r="G291" s="1">
        <f>+C291-(C$7+F291*C$8)</f>
        <v>4.8665999929653481E-3</v>
      </c>
      <c r="I291" s="1">
        <f>+G291</f>
        <v>4.8665999929653481E-3</v>
      </c>
      <c r="Q291" s="77">
        <f>+C291-15018.5</f>
        <v>30987.165999999997</v>
      </c>
    </row>
    <row r="292" spans="1:17" x14ac:dyDescent="0.2">
      <c r="A292" s="22" t="s">
        <v>89</v>
      </c>
      <c r="B292" s="23" t="s">
        <v>44</v>
      </c>
      <c r="C292" s="22">
        <v>46011.415000000001</v>
      </c>
      <c r="E292" s="24">
        <f>+(C292-C$7)/C$8</f>
        <v>129.00671648302958</v>
      </c>
      <c r="F292" s="1">
        <f>ROUND(2*E292,0)/2</f>
        <v>129</v>
      </c>
      <c r="G292" s="1">
        <f>+C292-(C$7+F292*C$8)</f>
        <v>1.9258200001786463E-2</v>
      </c>
      <c r="I292" s="1">
        <f>+G292</f>
        <v>1.9258200001786463E-2</v>
      </c>
      <c r="Q292" s="77">
        <f>+C292-15018.5</f>
        <v>30992.915000000001</v>
      </c>
    </row>
    <row r="293" spans="1:17" x14ac:dyDescent="0.2">
      <c r="A293" s="22" t="s">
        <v>89</v>
      </c>
      <c r="B293" s="23" t="s">
        <v>44</v>
      </c>
      <c r="C293" s="22">
        <v>46014.279000000002</v>
      </c>
      <c r="E293" s="24">
        <f>+(C293-C$7)/C$8</f>
        <v>130.00556411140519</v>
      </c>
      <c r="F293" s="1">
        <f>ROUND(2*E293,0)/2</f>
        <v>130</v>
      </c>
      <c r="G293" s="1">
        <f>+C293-(C$7+F293*C$8)</f>
        <v>1.5954000002238899E-2</v>
      </c>
      <c r="I293" s="1">
        <f>+G293</f>
        <v>1.5954000002238899E-2</v>
      </c>
      <c r="Q293" s="77">
        <f>+C293-15018.5</f>
        <v>30995.779000000002</v>
      </c>
    </row>
    <row r="294" spans="1:17" x14ac:dyDescent="0.2">
      <c r="A294" s="22" t="s">
        <v>75</v>
      </c>
      <c r="B294" s="23" t="s">
        <v>44</v>
      </c>
      <c r="C294" s="22">
        <v>46028.610999999997</v>
      </c>
      <c r="E294" s="24">
        <f>+(C294-C$7)/C$8</f>
        <v>135.00398736904032</v>
      </c>
      <c r="F294" s="1">
        <f>ROUND(2*E294,0)/2</f>
        <v>135</v>
      </c>
      <c r="G294" s="1">
        <f>+C294-(C$7+F294*C$8)</f>
        <v>1.1432999999669846E-2</v>
      </c>
      <c r="I294" s="1">
        <f>+G294</f>
        <v>1.1432999999669846E-2</v>
      </c>
      <c r="Q294" s="77">
        <f>+C294-15018.5</f>
        <v>31010.110999999997</v>
      </c>
    </row>
    <row r="295" spans="1:17" x14ac:dyDescent="0.2">
      <c r="A295" s="22" t="s">
        <v>75</v>
      </c>
      <c r="B295" s="23" t="s">
        <v>44</v>
      </c>
      <c r="C295" s="22">
        <v>46028.623</v>
      </c>
      <c r="E295" s="24">
        <f>+(C295-C$7)/C$8</f>
        <v>135.00817248480251</v>
      </c>
      <c r="F295" s="1">
        <f>ROUND(2*E295,0)/2</f>
        <v>135</v>
      </c>
      <c r="G295" s="1">
        <f>+C295-(C$7+F295*C$8)</f>
        <v>2.3433000002114568E-2</v>
      </c>
      <c r="I295" s="1">
        <f>+G295</f>
        <v>2.3433000002114568E-2</v>
      </c>
      <c r="Q295" s="77">
        <f>+C295-15018.5</f>
        <v>31010.123</v>
      </c>
    </row>
    <row r="296" spans="1:17" x14ac:dyDescent="0.2">
      <c r="A296" s="22" t="s">
        <v>88</v>
      </c>
      <c r="B296" s="23" t="s">
        <v>44</v>
      </c>
      <c r="C296" s="22">
        <v>46034.347999999998</v>
      </c>
      <c r="E296" s="24">
        <f>+(C296-C$7)/C$8</f>
        <v>137.00482146261189</v>
      </c>
      <c r="F296" s="1">
        <f>ROUND(2*E296,0)/2</f>
        <v>137</v>
      </c>
      <c r="G296" s="1">
        <f>+C296-(C$7+F296*C$8)</f>
        <v>1.3824599998770282E-2</v>
      </c>
      <c r="I296" s="1">
        <f>+G296</f>
        <v>1.3824599998770282E-2</v>
      </c>
      <c r="Q296" s="77">
        <f>+C296-15018.5</f>
        <v>31015.847999999998</v>
      </c>
    </row>
    <row r="297" spans="1:17" x14ac:dyDescent="0.2">
      <c r="A297" s="22" t="s">
        <v>75</v>
      </c>
      <c r="B297" s="23" t="s">
        <v>44</v>
      </c>
      <c r="C297" s="22">
        <v>46048.682999999997</v>
      </c>
      <c r="E297" s="24">
        <f>+(C297-C$7)/C$8</f>
        <v>142.00429099918884</v>
      </c>
      <c r="F297" s="1">
        <f>ROUND(2*E297,0)/2</f>
        <v>142</v>
      </c>
      <c r="G297" s="1">
        <f>+C297-(C$7+F297*C$8)</f>
        <v>1.230359999317443E-2</v>
      </c>
      <c r="I297" s="1">
        <f>+G297</f>
        <v>1.230359999317443E-2</v>
      </c>
      <c r="Q297" s="77">
        <f>+C297-15018.5</f>
        <v>31030.182999999997</v>
      </c>
    </row>
    <row r="298" spans="1:17" x14ac:dyDescent="0.2">
      <c r="A298" s="22" t="s">
        <v>75</v>
      </c>
      <c r="B298" s="23" t="s">
        <v>44</v>
      </c>
      <c r="C298" s="22">
        <v>46048.692000000003</v>
      </c>
      <c r="E298" s="24">
        <f>+(C298-C$7)/C$8</f>
        <v>142.00742983601174</v>
      </c>
      <c r="F298" s="1">
        <f>ROUND(2*E298,0)/2</f>
        <v>142</v>
      </c>
      <c r="G298" s="1">
        <f>+C298-(C$7+F298*C$8)</f>
        <v>2.130359999864595E-2</v>
      </c>
      <c r="I298" s="1">
        <f>+G298</f>
        <v>2.130359999864595E-2</v>
      </c>
      <c r="Q298" s="77">
        <f>+C298-15018.5</f>
        <v>31030.192000000003</v>
      </c>
    </row>
    <row r="299" spans="1:17" x14ac:dyDescent="0.2">
      <c r="A299" s="22" t="s">
        <v>75</v>
      </c>
      <c r="B299" s="23" t="s">
        <v>44</v>
      </c>
      <c r="C299" s="22">
        <v>46071.62</v>
      </c>
      <c r="E299" s="24">
        <f>+(C299-C$7)/C$8</f>
        <v>150.00379101736107</v>
      </c>
      <c r="F299" s="1">
        <f>ROUND(2*E299,0)/2</f>
        <v>150</v>
      </c>
      <c r="G299" s="1">
        <f>+C299-(C$7+F299*C$8)</f>
        <v>1.0869999998249114E-2</v>
      </c>
      <c r="I299" s="1">
        <f>+G299</f>
        <v>1.0869999998249114E-2</v>
      </c>
      <c r="Q299" s="77">
        <f>+C299-15018.5</f>
        <v>31053.120000000003</v>
      </c>
    </row>
    <row r="300" spans="1:17" x14ac:dyDescent="0.2">
      <c r="A300" s="22" t="s">
        <v>91</v>
      </c>
      <c r="B300" s="23" t="s">
        <v>44</v>
      </c>
      <c r="C300" s="22">
        <v>46080.207999999999</v>
      </c>
      <c r="E300" s="24">
        <f>+(C300-C$7)/C$8</f>
        <v>152.99893886389793</v>
      </c>
      <c r="F300" s="1">
        <f>ROUND(2*E300,0)/2</f>
        <v>153</v>
      </c>
      <c r="G300" s="1">
        <f>+C300-(C$7+F300*C$8)</f>
        <v>-3.0426000012084842E-3</v>
      </c>
      <c r="I300" s="1">
        <f>+G300</f>
        <v>-3.0426000012084842E-3</v>
      </c>
      <c r="Q300" s="77">
        <f>+C300-15018.5</f>
        <v>31061.707999999999</v>
      </c>
    </row>
    <row r="301" spans="1:17" x14ac:dyDescent="0.2">
      <c r="A301" s="22" t="s">
        <v>75</v>
      </c>
      <c r="B301" s="23" t="s">
        <v>44</v>
      </c>
      <c r="C301" s="22">
        <v>46091.686000000002</v>
      </c>
      <c r="E301" s="24">
        <f>+(C301-C$7)/C$8</f>
        <v>157.00200208962849</v>
      </c>
      <c r="F301" s="1">
        <f>ROUND(2*E301,0)/2</f>
        <v>157</v>
      </c>
      <c r="G301" s="1">
        <f>+C301-(C$7+F301*C$8)</f>
        <v>5.7405999978072941E-3</v>
      </c>
      <c r="I301" s="1">
        <f>+G301</f>
        <v>5.7405999978072941E-3</v>
      </c>
      <c r="Q301" s="77">
        <f>+C301-15018.5</f>
        <v>31073.186000000002</v>
      </c>
    </row>
    <row r="302" spans="1:17" x14ac:dyDescent="0.2">
      <c r="A302" s="22" t="s">
        <v>91</v>
      </c>
      <c r="B302" s="23" t="s">
        <v>44</v>
      </c>
      <c r="C302" s="22">
        <v>46100.296999999999</v>
      </c>
      <c r="E302" s="24">
        <f>+(C302-C$7)/C$8</f>
        <v>160.00517140804166</v>
      </c>
      <c r="F302" s="1">
        <f>ROUND(2*E302,0)/2</f>
        <v>160</v>
      </c>
      <c r="G302" s="1">
        <f>+C302-(C$7+F302*C$8)</f>
        <v>1.4827999999397434E-2</v>
      </c>
      <c r="I302" s="1">
        <f>+G302</f>
        <v>1.4827999999397434E-2</v>
      </c>
      <c r="Q302" s="77">
        <f>+C302-15018.5</f>
        <v>31081.796999999999</v>
      </c>
    </row>
    <row r="303" spans="1:17" x14ac:dyDescent="0.2">
      <c r="A303" s="22" t="s">
        <v>75</v>
      </c>
      <c r="B303" s="23" t="s">
        <v>44</v>
      </c>
      <c r="C303" s="22">
        <v>46114.622000000003</v>
      </c>
      <c r="E303" s="24">
        <f>+(C303-C$7)/C$8</f>
        <v>165.00115334815263</v>
      </c>
      <c r="F303" s="1">
        <f>ROUND(2*E303,0)/2</f>
        <v>165</v>
      </c>
      <c r="G303" s="1">
        <f>+C303-(C$7+F303*C$8)</f>
        <v>3.3069999990402721E-3</v>
      </c>
      <c r="I303" s="1">
        <f>+G303</f>
        <v>3.3069999990402721E-3</v>
      </c>
      <c r="Q303" s="77">
        <f>+C303-15018.5</f>
        <v>31096.122000000003</v>
      </c>
    </row>
    <row r="304" spans="1:17" x14ac:dyDescent="0.2">
      <c r="A304" s="22" t="s">
        <v>89</v>
      </c>
      <c r="B304" s="23" t="s">
        <v>44</v>
      </c>
      <c r="C304" s="22">
        <v>46338.27</v>
      </c>
      <c r="E304" s="24">
        <f>+(C304-C$7)/C$8</f>
        <v>243.00055083098468</v>
      </c>
      <c r="F304" s="1">
        <f>ROUND(2*E304,0)/2</f>
        <v>243</v>
      </c>
      <c r="G304" s="1">
        <f>+C304-(C$7+F304*C$8)</f>
        <v>1.5793999991728924E-3</v>
      </c>
      <c r="I304" s="1">
        <f>+G304</f>
        <v>1.5793999991728924E-3</v>
      </c>
      <c r="Q304" s="77">
        <f>+C304-15018.5</f>
        <v>31319.769999999997</v>
      </c>
    </row>
    <row r="305" spans="1:17" x14ac:dyDescent="0.2">
      <c r="A305" s="22" t="s">
        <v>92</v>
      </c>
      <c r="B305" s="23" t="s">
        <v>44</v>
      </c>
      <c r="C305" s="22">
        <v>46358.326000000001</v>
      </c>
      <c r="E305" s="24">
        <f>+(C305-C$7)/C$8</f>
        <v>249.99527430678614</v>
      </c>
      <c r="F305" s="1">
        <f>ROUND(2*E305,0)/2</f>
        <v>250</v>
      </c>
      <c r="G305" s="1">
        <f>+C305-(C$7+F305*C$8)</f>
        <v>-1.3550000003306195E-2</v>
      </c>
      <c r="I305" s="1">
        <f>+G305</f>
        <v>-1.3550000003306195E-2</v>
      </c>
      <c r="Q305" s="77">
        <f>+C305-15018.5</f>
        <v>31339.826000000001</v>
      </c>
    </row>
    <row r="306" spans="1:17" x14ac:dyDescent="0.2">
      <c r="A306" s="22" t="s">
        <v>89</v>
      </c>
      <c r="B306" s="23" t="s">
        <v>44</v>
      </c>
      <c r="C306" s="22">
        <v>46358.336000000003</v>
      </c>
      <c r="E306" s="24">
        <f>+(C306-C$7)/C$8</f>
        <v>249.99876190325466</v>
      </c>
      <c r="F306" s="1">
        <f>ROUND(2*E306,0)/2</f>
        <v>250</v>
      </c>
      <c r="G306" s="1">
        <f>+C306-(C$7+F306*C$8)</f>
        <v>-3.550000001268927E-3</v>
      </c>
      <c r="I306" s="1">
        <f>+G306</f>
        <v>-3.550000001268927E-3</v>
      </c>
      <c r="Q306" s="77">
        <f>+C306-15018.5</f>
        <v>31339.836000000003</v>
      </c>
    </row>
    <row r="307" spans="1:17" x14ac:dyDescent="0.2">
      <c r="A307" s="22" t="s">
        <v>89</v>
      </c>
      <c r="B307" s="23" t="s">
        <v>44</v>
      </c>
      <c r="C307" s="22">
        <v>46358.343000000001</v>
      </c>
      <c r="E307" s="24">
        <f>+(C307-C$7)/C$8</f>
        <v>250.00120322078132</v>
      </c>
      <c r="F307" s="1">
        <f>ROUND(2*E307,0)/2</f>
        <v>250</v>
      </c>
      <c r="G307" s="1">
        <f>+C307-(C$7+F307*C$8)</f>
        <v>3.4499999965191819E-3</v>
      </c>
      <c r="I307" s="1">
        <f>+G307</f>
        <v>3.4499999965191819E-3</v>
      </c>
      <c r="Q307" s="77">
        <f>+C307-15018.5</f>
        <v>31339.843000000001</v>
      </c>
    </row>
    <row r="308" spans="1:17" x14ac:dyDescent="0.2">
      <c r="A308" s="22" t="s">
        <v>75</v>
      </c>
      <c r="B308" s="23" t="s">
        <v>44</v>
      </c>
      <c r="C308" s="22">
        <v>46372.688000000002</v>
      </c>
      <c r="E308" s="24">
        <f>+(C308-C$7)/C$8</f>
        <v>255.00416035382676</v>
      </c>
      <c r="F308" s="1">
        <f>ROUND(2*E308,0)/2</f>
        <v>255</v>
      </c>
      <c r="G308" s="1">
        <f>+C308-(C$7+F308*C$8)</f>
        <v>1.1929000000236556E-2</v>
      </c>
      <c r="I308" s="1">
        <f>+G308</f>
        <v>1.1929000000236556E-2</v>
      </c>
      <c r="Q308" s="77">
        <f>+C308-15018.5</f>
        <v>31354.188000000002</v>
      </c>
    </row>
    <row r="309" spans="1:17" x14ac:dyDescent="0.2">
      <c r="A309" s="22" t="s">
        <v>89</v>
      </c>
      <c r="B309" s="23" t="s">
        <v>44</v>
      </c>
      <c r="C309" s="22">
        <v>46381.294000000002</v>
      </c>
      <c r="E309" s="24">
        <f>+(C309-C$7)/C$8</f>
        <v>258.00558587400695</v>
      </c>
      <c r="F309" s="1">
        <f>ROUND(2*E309,0)/2</f>
        <v>258</v>
      </c>
      <c r="G309" s="1">
        <f>+C309-(C$7+F309*C$8)</f>
        <v>1.6016400004446041E-2</v>
      </c>
      <c r="I309" s="1">
        <f>+G309</f>
        <v>1.6016400004446041E-2</v>
      </c>
      <c r="Q309" s="77">
        <f>+C309-15018.5</f>
        <v>31362.794000000002</v>
      </c>
    </row>
    <row r="310" spans="1:17" x14ac:dyDescent="0.2">
      <c r="A310" s="22" t="s">
        <v>89</v>
      </c>
      <c r="B310" s="23" t="s">
        <v>44</v>
      </c>
      <c r="C310" s="22">
        <v>46421.43</v>
      </c>
      <c r="E310" s="24">
        <f>+(C310-C$7)/C$8</f>
        <v>272.00340305712916</v>
      </c>
      <c r="F310" s="1">
        <f>ROUND(2*E310,0)/2</f>
        <v>272</v>
      </c>
      <c r="G310" s="1">
        <f>+C310-(C$7+F310*C$8)</f>
        <v>9.7575999971013516E-3</v>
      </c>
      <c r="I310" s="1">
        <f>+G310</f>
        <v>9.7575999971013516E-3</v>
      </c>
      <c r="Q310" s="77">
        <f>+C310-15018.5</f>
        <v>31402.93</v>
      </c>
    </row>
    <row r="311" spans="1:17" x14ac:dyDescent="0.2">
      <c r="A311" s="22" t="s">
        <v>93</v>
      </c>
      <c r="B311" s="23" t="s">
        <v>44</v>
      </c>
      <c r="C311" s="22">
        <v>46510.317999999999</v>
      </c>
      <c r="E311" s="24">
        <f>+(C311-C$7)/C$8</f>
        <v>303.00395054002234</v>
      </c>
      <c r="F311" s="1">
        <f>ROUND(2*E311,0)/2</f>
        <v>303</v>
      </c>
      <c r="G311" s="1">
        <f>+C311-(C$7+F311*C$8)</f>
        <v>1.1327399995934684E-2</v>
      </c>
      <c r="I311" s="1">
        <f>+G311</f>
        <v>1.1327399995934684E-2</v>
      </c>
      <c r="Q311" s="77">
        <f>+C311-15018.5</f>
        <v>31491.817999999999</v>
      </c>
    </row>
    <row r="312" spans="1:17" x14ac:dyDescent="0.2">
      <c r="A312" s="22" t="s">
        <v>94</v>
      </c>
      <c r="B312" s="23" t="s">
        <v>44</v>
      </c>
      <c r="C312" s="22">
        <v>46636.512999999999</v>
      </c>
      <c r="E312" s="24">
        <f>+(C312-C$7)/C$8</f>
        <v>347.01567416530065</v>
      </c>
      <c r="F312" s="1">
        <f>ROUND(2*E312,0)/2</f>
        <v>347</v>
      </c>
      <c r="G312" s="1">
        <f>+C312-(C$7+F312*C$8)</f>
        <v>4.4942599997739308E-2</v>
      </c>
      <c r="I312" s="1">
        <f>+G312</f>
        <v>4.4942599997739308E-2</v>
      </c>
      <c r="Q312" s="77">
        <f>+C312-15018.5</f>
        <v>31618.012999999999</v>
      </c>
    </row>
    <row r="313" spans="1:17" x14ac:dyDescent="0.2">
      <c r="A313" s="22" t="s">
        <v>94</v>
      </c>
      <c r="B313" s="23" t="s">
        <v>44</v>
      </c>
      <c r="C313" s="22">
        <v>46656.587</v>
      </c>
      <c r="E313" s="24">
        <f>+(C313-C$7)/C$8</f>
        <v>354.01667531474288</v>
      </c>
      <c r="F313" s="1">
        <f>ROUND(2*E313,0)/2</f>
        <v>354</v>
      </c>
      <c r="G313" s="1">
        <f>+C313-(C$7+F313*C$8)</f>
        <v>4.7813199998927303E-2</v>
      </c>
      <c r="I313" s="1">
        <f>+G313</f>
        <v>4.7813199998927303E-2</v>
      </c>
      <c r="Q313" s="77">
        <f>+C313-15018.5</f>
        <v>31638.087</v>
      </c>
    </row>
    <row r="314" spans="1:17" x14ac:dyDescent="0.2">
      <c r="A314" s="22" t="s">
        <v>95</v>
      </c>
      <c r="B314" s="23" t="s">
        <v>44</v>
      </c>
      <c r="C314" s="22">
        <v>46682.351000000002</v>
      </c>
      <c r="E314" s="24">
        <f>+(C314-C$7)/C$8</f>
        <v>363.00211885435857</v>
      </c>
      <c r="F314" s="1">
        <f>ROUND(2*E314,0)/2</f>
        <v>363</v>
      </c>
      <c r="G314" s="1">
        <f>+C314-(C$7+F314*C$8)</f>
        <v>6.0754000005545095E-3</v>
      </c>
      <c r="I314" s="1">
        <f>+G314</f>
        <v>6.0754000005545095E-3</v>
      </c>
      <c r="Q314" s="77">
        <f>+C314-15018.5</f>
        <v>31663.851000000002</v>
      </c>
    </row>
    <row r="315" spans="1:17" x14ac:dyDescent="0.2">
      <c r="A315" s="22" t="s">
        <v>95</v>
      </c>
      <c r="B315" s="23" t="s">
        <v>44</v>
      </c>
      <c r="C315" s="22">
        <v>46682.356</v>
      </c>
      <c r="E315" s="24">
        <f>+(C315-C$7)/C$8</f>
        <v>363.00386265259152</v>
      </c>
      <c r="F315" s="1">
        <f>ROUND(2*E315,0)/2</f>
        <v>363</v>
      </c>
      <c r="G315" s="1">
        <f>+C315-(C$7+F315*C$8)</f>
        <v>1.1075399997935165E-2</v>
      </c>
      <c r="I315" s="1">
        <f>+G315</f>
        <v>1.1075399997935165E-2</v>
      </c>
      <c r="Q315" s="77">
        <f>+C315-15018.5</f>
        <v>31663.856</v>
      </c>
    </row>
    <row r="316" spans="1:17" x14ac:dyDescent="0.2">
      <c r="A316" s="22" t="s">
        <v>96</v>
      </c>
      <c r="B316" s="23" t="s">
        <v>44</v>
      </c>
      <c r="C316" s="22">
        <v>46719.630799999999</v>
      </c>
      <c r="E316" s="24">
        <f>+(C316-C$7)/C$8</f>
        <v>376.00380873434989</v>
      </c>
      <c r="F316" s="1">
        <f>ROUND(2*E316,0)/2</f>
        <v>376</v>
      </c>
      <c r="G316" s="1">
        <f>+C316-(C$7+F316*C$8)</f>
        <v>1.0920799999439623E-2</v>
      </c>
      <c r="I316" s="1">
        <f>+G316</f>
        <v>1.0920799999439623E-2</v>
      </c>
      <c r="Q316" s="77">
        <f>+C316-15018.5</f>
        <v>31701.130799999999</v>
      </c>
    </row>
    <row r="317" spans="1:17" x14ac:dyDescent="0.2">
      <c r="A317" s="22" t="s">
        <v>75</v>
      </c>
      <c r="B317" s="23" t="s">
        <v>44</v>
      </c>
      <c r="C317" s="22">
        <v>46719.631000000001</v>
      </c>
      <c r="E317" s="24">
        <f>+(C317-C$7)/C$8</f>
        <v>376.00387848628003</v>
      </c>
      <c r="F317" s="1">
        <f>ROUND(2*E317,0)/2</f>
        <v>376</v>
      </c>
      <c r="G317" s="1">
        <f>+C317-(C$7+F317*C$8)</f>
        <v>1.1120800001663156E-2</v>
      </c>
      <c r="I317" s="1">
        <f>+G317</f>
        <v>1.1120800001663156E-2</v>
      </c>
      <c r="Q317" s="77">
        <f>+C317-15018.5</f>
        <v>31701.131000000001</v>
      </c>
    </row>
    <row r="318" spans="1:17" x14ac:dyDescent="0.2">
      <c r="A318" s="22" t="s">
        <v>97</v>
      </c>
      <c r="B318" s="23" t="s">
        <v>44</v>
      </c>
      <c r="C318" s="22">
        <v>46771.252</v>
      </c>
      <c r="E318" s="24">
        <f>+(C318-C$7)/C$8</f>
        <v>394.00720021265948</v>
      </c>
      <c r="F318" s="1">
        <f>ROUND(2*E318,0)/2</f>
        <v>394</v>
      </c>
      <c r="G318" s="1">
        <f>+C318-(C$7+F318*C$8)</f>
        <v>2.0645199998398311E-2</v>
      </c>
      <c r="I318" s="1">
        <f>+G318</f>
        <v>2.0645199998398311E-2</v>
      </c>
      <c r="Q318" s="77">
        <f>+C318-15018.5</f>
        <v>31752.752</v>
      </c>
    </row>
    <row r="319" spans="1:17" x14ac:dyDescent="0.2">
      <c r="A319" s="22" t="s">
        <v>43</v>
      </c>
      <c r="B319" s="23" t="s">
        <v>44</v>
      </c>
      <c r="C319" s="22">
        <v>46774.107000000004</v>
      </c>
      <c r="E319" s="24">
        <f>+(C319-C$7)/C$8</f>
        <v>395.0029090042147</v>
      </c>
      <c r="F319" s="1">
        <f>ROUND(2*E319,0)/2</f>
        <v>395</v>
      </c>
      <c r="G319" s="1">
        <f>+C319-(C$7+F319*C$8)</f>
        <v>8.3410000006551854E-3</v>
      </c>
      <c r="J319" s="1">
        <f>+G319</f>
        <v>8.3410000006551854E-3</v>
      </c>
      <c r="Q319" s="77">
        <f>+C319-15018.5</f>
        <v>31755.607000000004</v>
      </c>
    </row>
    <row r="320" spans="1:17" x14ac:dyDescent="0.2">
      <c r="A320" s="22" t="s">
        <v>96</v>
      </c>
      <c r="B320" s="23" t="s">
        <v>44</v>
      </c>
      <c r="C320" s="22">
        <v>46808.52</v>
      </c>
      <c r="E320" s="24">
        <f>+(C320-C$7)/C$8</f>
        <v>407.00477472881875</v>
      </c>
      <c r="F320" s="1">
        <f>ROUND(2*E320,0)/2</f>
        <v>407</v>
      </c>
      <c r="G320" s="1">
        <f>+C320-(C$7+F320*C$8)</f>
        <v>1.3690599997062236E-2</v>
      </c>
      <c r="I320" s="1">
        <f>+G320</f>
        <v>1.3690599997062236E-2</v>
      </c>
      <c r="Q320" s="77">
        <f>+C320-15018.5</f>
        <v>31790.019999999997</v>
      </c>
    </row>
    <row r="321" spans="1:17" x14ac:dyDescent="0.2">
      <c r="A321" s="22" t="s">
        <v>97</v>
      </c>
      <c r="B321" s="23" t="s">
        <v>44</v>
      </c>
      <c r="C321" s="22">
        <v>46834.326999999997</v>
      </c>
      <c r="E321" s="24">
        <f>+(C321-C$7)/C$8</f>
        <v>416.00521493324516</v>
      </c>
      <c r="F321" s="1">
        <f>ROUND(2*E321,0)/2</f>
        <v>416</v>
      </c>
      <c r="G321" s="1">
        <f>+C321-(C$7+F321*C$8)</f>
        <v>1.4952799996535759E-2</v>
      </c>
      <c r="I321" s="1">
        <f>+G321</f>
        <v>1.4952799996535759E-2</v>
      </c>
      <c r="Q321" s="77">
        <f>+C321-15018.5</f>
        <v>31815.826999999997</v>
      </c>
    </row>
    <row r="322" spans="1:17" x14ac:dyDescent="0.2">
      <c r="A322" s="22" t="s">
        <v>98</v>
      </c>
      <c r="B322" s="23" t="s">
        <v>44</v>
      </c>
      <c r="C322" s="22">
        <v>46877.349000000002</v>
      </c>
      <c r="E322" s="24">
        <f>+(C322-C$7)/C$8</f>
        <v>431.00955245697372</v>
      </c>
      <c r="F322" s="1">
        <f>ROUND(2*E322,0)/2</f>
        <v>431</v>
      </c>
      <c r="G322" s="1">
        <f>+C322-(C$7+F322*C$8)</f>
        <v>2.7389800001401454E-2</v>
      </c>
      <c r="I322" s="1">
        <f>+G322</f>
        <v>2.7389800001401454E-2</v>
      </c>
      <c r="Q322" s="77">
        <f>+C322-15018.5</f>
        <v>31858.849000000002</v>
      </c>
    </row>
    <row r="323" spans="1:17" x14ac:dyDescent="0.2">
      <c r="A323" s="22" t="s">
        <v>86</v>
      </c>
      <c r="B323" s="23" t="s">
        <v>44</v>
      </c>
      <c r="C323" s="22">
        <v>47046.483</v>
      </c>
      <c r="E323" s="24">
        <f>+(C323-C$7)/C$8</f>
        <v>489.9966665552958</v>
      </c>
      <c r="F323" s="1">
        <f>ROUND(2*E323,0)/2</f>
        <v>490</v>
      </c>
      <c r="G323" s="1">
        <f>+C323-(C$7+F323*C$8)</f>
        <v>-9.5579999979236163E-3</v>
      </c>
      <c r="I323" s="1">
        <f>+G323</f>
        <v>-9.5579999979236163E-3</v>
      </c>
      <c r="Q323" s="77">
        <f>+C323-15018.5</f>
        <v>32027.983</v>
      </c>
    </row>
    <row r="324" spans="1:17" x14ac:dyDescent="0.2">
      <c r="A324" s="22" t="s">
        <v>90</v>
      </c>
      <c r="B324" s="23" t="s">
        <v>44</v>
      </c>
      <c r="C324" s="22">
        <v>47069.443099999997</v>
      </c>
      <c r="E324" s="24">
        <f>+(C324-C$7)/C$8</f>
        <v>498.0042229213056</v>
      </c>
      <c r="F324" s="1">
        <f>ROUND(2*E324,0)/2</f>
        <v>498</v>
      </c>
      <c r="G324" s="1">
        <f>+C324-(C$7+F324*C$8)</f>
        <v>1.2108399998396635E-2</v>
      </c>
      <c r="K324" s="1">
        <f>+G324</f>
        <v>1.2108399998396635E-2</v>
      </c>
      <c r="Q324" s="77">
        <f>+C324-15018.5</f>
        <v>32050.943099999997</v>
      </c>
    </row>
    <row r="325" spans="1:17" x14ac:dyDescent="0.2">
      <c r="A325" s="32" t="s">
        <v>99</v>
      </c>
      <c r="B325" s="29"/>
      <c r="C325" s="30">
        <v>47069.445</v>
      </c>
      <c r="D325" s="30"/>
      <c r="E325" s="24">
        <f>+(C325-C$7)/C$8</f>
        <v>498.00488556463552</v>
      </c>
      <c r="F325" s="1">
        <f>ROUND(2*E325,0)/2</f>
        <v>498</v>
      </c>
      <c r="G325" s="1">
        <f>+C325-(C$7+F325*C$8)</f>
        <v>1.4008400001330301E-2</v>
      </c>
      <c r="J325" s="1">
        <f>+G325</f>
        <v>1.4008400001330301E-2</v>
      </c>
      <c r="Q325" s="77">
        <f>+C325-15018.5</f>
        <v>32050.945</v>
      </c>
    </row>
    <row r="326" spans="1:17" x14ac:dyDescent="0.2">
      <c r="A326" s="22" t="s">
        <v>90</v>
      </c>
      <c r="B326" s="23" t="s">
        <v>44</v>
      </c>
      <c r="C326" s="22">
        <v>47069.447999999997</v>
      </c>
      <c r="E326" s="24">
        <f>+(C326-C$7)/C$8</f>
        <v>498.00593184357479</v>
      </c>
      <c r="F326" s="1">
        <f>ROUND(2*E326,0)/2</f>
        <v>498</v>
      </c>
      <c r="G326" s="1">
        <f>+C326-(C$7+F326*C$8)</f>
        <v>1.7008399998303503E-2</v>
      </c>
      <c r="I326" s="1">
        <f>+G326</f>
        <v>1.7008399998303503E-2</v>
      </c>
      <c r="Q326" s="77">
        <f>+C326-15018.5</f>
        <v>32050.947999999997</v>
      </c>
    </row>
    <row r="327" spans="1:17" x14ac:dyDescent="0.2">
      <c r="A327" s="22" t="s">
        <v>100</v>
      </c>
      <c r="B327" s="23" t="s">
        <v>44</v>
      </c>
      <c r="C327" s="22">
        <v>47072.309000000001</v>
      </c>
      <c r="E327" s="24">
        <f>+(C327-C$7)/C$8</f>
        <v>499.0037331930111</v>
      </c>
      <c r="F327" s="1">
        <f>ROUND(2*E327,0)/2</f>
        <v>499</v>
      </c>
      <c r="G327" s="1">
        <f>+C327-(C$7+F327*C$8)</f>
        <v>1.0704200001782738E-2</v>
      </c>
      <c r="I327" s="1">
        <f>+G327</f>
        <v>1.0704200001782738E-2</v>
      </c>
      <c r="Q327" s="77">
        <f>+C327-15018.5</f>
        <v>32053.809000000001</v>
      </c>
    </row>
    <row r="328" spans="1:17" x14ac:dyDescent="0.2">
      <c r="A328" s="22" t="s">
        <v>75</v>
      </c>
      <c r="B328" s="23" t="s">
        <v>44</v>
      </c>
      <c r="C328" s="22">
        <v>47109.582000000002</v>
      </c>
      <c r="E328" s="24">
        <f>+(C328-C$7)/C$8</f>
        <v>512.00305150740587</v>
      </c>
      <c r="F328" s="1">
        <f>ROUND(2*E328,0)/2</f>
        <v>512</v>
      </c>
      <c r="G328" s="1">
        <f>+C328-(C$7+F328*C$8)</f>
        <v>8.7495999978273176E-3</v>
      </c>
      <c r="I328" s="1">
        <f>+G328</f>
        <v>8.7495999978273176E-3</v>
      </c>
      <c r="Q328" s="77">
        <f>+C328-15018.5</f>
        <v>32091.082000000002</v>
      </c>
    </row>
    <row r="329" spans="1:17" x14ac:dyDescent="0.2">
      <c r="A329" s="22" t="s">
        <v>90</v>
      </c>
      <c r="B329" s="23" t="s">
        <v>44</v>
      </c>
      <c r="C329" s="22">
        <v>47115.334000000003</v>
      </c>
      <c r="E329" s="24">
        <f>+(C329-C$7)/C$8</f>
        <v>514.00911699567894</v>
      </c>
      <c r="F329" s="1">
        <f>ROUND(2*E329,0)/2</f>
        <v>514</v>
      </c>
      <c r="G329" s="1">
        <f>+C329-(C$7+F329*C$8)</f>
        <v>2.6141200003621634E-2</v>
      </c>
      <c r="I329" s="1">
        <f>+G329</f>
        <v>2.6141200003621634E-2</v>
      </c>
      <c r="Q329" s="77">
        <f>+C329-15018.5</f>
        <v>32096.834000000003</v>
      </c>
    </row>
    <row r="330" spans="1:17" x14ac:dyDescent="0.2">
      <c r="A330" s="22" t="s">
        <v>75</v>
      </c>
      <c r="B330" s="23" t="s">
        <v>44</v>
      </c>
      <c r="C330" s="22">
        <v>47126.792999999998</v>
      </c>
      <c r="E330" s="24">
        <f>+(C330-C$7)/C$8</f>
        <v>518.00555378811805</v>
      </c>
      <c r="F330" s="1">
        <f>ROUND(2*E330,0)/2</f>
        <v>518</v>
      </c>
      <c r="G330" s="1">
        <f>+C330-(C$7+F330*C$8)</f>
        <v>1.5924399995128624E-2</v>
      </c>
      <c r="I330" s="1">
        <f>+G330</f>
        <v>1.5924399995128624E-2</v>
      </c>
      <c r="Q330" s="77">
        <f>+C330-15018.5</f>
        <v>32108.292999999998</v>
      </c>
    </row>
    <row r="331" spans="1:17" x14ac:dyDescent="0.2">
      <c r="A331" s="22" t="s">
        <v>90</v>
      </c>
      <c r="B331" s="23" t="s">
        <v>44</v>
      </c>
      <c r="C331" s="22">
        <v>47138.271999999997</v>
      </c>
      <c r="E331" s="24">
        <f>+(C331-C$7)/C$8</f>
        <v>522.0089657734942</v>
      </c>
      <c r="F331" s="1">
        <f>ROUND(2*E331,0)/2</f>
        <v>522</v>
      </c>
      <c r="G331" s="1">
        <f>+C331-(C$7+F331*C$8)</f>
        <v>2.5707599997986108E-2</v>
      </c>
      <c r="I331" s="1">
        <f>+G331</f>
        <v>2.5707599997986108E-2</v>
      </c>
      <c r="Q331" s="77">
        <f>+C331-15018.5</f>
        <v>32119.771999999997</v>
      </c>
    </row>
    <row r="332" spans="1:17" x14ac:dyDescent="0.2">
      <c r="A332" s="22" t="s">
        <v>75</v>
      </c>
      <c r="B332" s="23" t="s">
        <v>44</v>
      </c>
      <c r="C332" s="22">
        <v>47152.584999999999</v>
      </c>
      <c r="E332" s="24">
        <f>+(C332-C$7)/C$8</f>
        <v>527.00076259784305</v>
      </c>
      <c r="F332" s="1">
        <f>ROUND(2*E332,0)/2</f>
        <v>527</v>
      </c>
      <c r="G332" s="1">
        <f>+C332-(C$7+F332*C$8)</f>
        <v>2.1865999951842241E-3</v>
      </c>
      <c r="I332" s="1">
        <f>+G332</f>
        <v>2.1865999951842241E-3</v>
      </c>
      <c r="Q332" s="77">
        <f>+C332-15018.5</f>
        <v>32134.084999999999</v>
      </c>
    </row>
    <row r="333" spans="1:17" x14ac:dyDescent="0.2">
      <c r="A333" s="22" t="s">
        <v>101</v>
      </c>
      <c r="B333" s="23" t="s">
        <v>44</v>
      </c>
      <c r="C333" s="22">
        <v>47525.332000000002</v>
      </c>
      <c r="E333" s="24">
        <f>+(C333-C$7)/C$8</f>
        <v>656.9998746557834</v>
      </c>
      <c r="F333" s="1">
        <f>ROUND(2*E333,0)/2</f>
        <v>657</v>
      </c>
      <c r="G333" s="1">
        <f>+C333-(C$7+F333*C$8)</f>
        <v>-3.5940000088885427E-4</v>
      </c>
      <c r="I333" s="1">
        <f>+G333</f>
        <v>-3.5940000088885427E-4</v>
      </c>
      <c r="Q333" s="77">
        <f>+C333-15018.5</f>
        <v>32506.832000000002</v>
      </c>
    </row>
    <row r="334" spans="1:17" x14ac:dyDescent="0.2">
      <c r="A334" s="22" t="s">
        <v>75</v>
      </c>
      <c r="B334" s="23" t="s">
        <v>44</v>
      </c>
      <c r="C334" s="22">
        <v>47539.686999999998</v>
      </c>
      <c r="E334" s="24">
        <f>+(C334-C$7)/C$8</f>
        <v>662.00631938529477</v>
      </c>
      <c r="F334" s="1">
        <f>ROUND(2*E334,0)/2</f>
        <v>662</v>
      </c>
      <c r="G334" s="1">
        <f>+C334-(C$7+F334*C$8)</f>
        <v>1.811959999758983E-2</v>
      </c>
      <c r="I334" s="1">
        <f>+G334</f>
        <v>1.811959999758983E-2</v>
      </c>
      <c r="Q334" s="77">
        <f>+C334-15018.5</f>
        <v>32521.186999999998</v>
      </c>
    </row>
    <row r="335" spans="1:17" x14ac:dyDescent="0.2">
      <c r="A335" s="22" t="s">
        <v>75</v>
      </c>
      <c r="B335" s="23" t="s">
        <v>44</v>
      </c>
      <c r="C335" s="22">
        <v>47542.561000000002</v>
      </c>
      <c r="E335" s="24">
        <f>+(C335-C$7)/C$8</f>
        <v>663.00865461013893</v>
      </c>
      <c r="F335" s="1">
        <f>ROUND(2*E335,0)/2</f>
        <v>663</v>
      </c>
      <c r="G335" s="1">
        <f>+C335-(C$7+F335*C$8)</f>
        <v>2.4815400000079535E-2</v>
      </c>
      <c r="I335" s="1">
        <f>+G335</f>
        <v>2.4815400000079535E-2</v>
      </c>
      <c r="Q335" s="77">
        <f>+C335-15018.5</f>
        <v>32524.061000000002</v>
      </c>
    </row>
    <row r="336" spans="1:17" x14ac:dyDescent="0.2">
      <c r="A336" s="22" t="s">
        <v>75</v>
      </c>
      <c r="B336" s="23" t="s">
        <v>44</v>
      </c>
      <c r="C336" s="22">
        <v>47806.36</v>
      </c>
      <c r="E336" s="24">
        <f>+(C336-C$7)/C$8</f>
        <v>755.01110067079719</v>
      </c>
      <c r="F336" s="1">
        <f>ROUND(2*E336,0)/2</f>
        <v>755</v>
      </c>
      <c r="G336" s="1">
        <f>+C336-(C$7+F336*C$8)</f>
        <v>3.1828999999561347E-2</v>
      </c>
      <c r="I336" s="1">
        <f>+G336</f>
        <v>3.1828999999561347E-2</v>
      </c>
      <c r="Q336" s="77">
        <f>+C336-15018.5</f>
        <v>32787.86</v>
      </c>
    </row>
    <row r="337" spans="1:17" x14ac:dyDescent="0.2">
      <c r="A337" s="22" t="s">
        <v>86</v>
      </c>
      <c r="B337" s="23" t="s">
        <v>44</v>
      </c>
      <c r="C337" s="22">
        <v>47849.341999999997</v>
      </c>
      <c r="E337" s="24">
        <f>+(C337-C$7)/C$8</f>
        <v>770.00148780865175</v>
      </c>
      <c r="F337" s="1">
        <f>ROUND(2*E337,0)/2</f>
        <v>770</v>
      </c>
      <c r="G337" s="1">
        <f>+C337-(C$7+F337*C$8)</f>
        <v>4.2659999962779693E-3</v>
      </c>
      <c r="I337" s="1">
        <f>+G337</f>
        <v>4.2659999962779693E-3</v>
      </c>
      <c r="Q337" s="77">
        <f>+C337-15018.5</f>
        <v>32830.841999999997</v>
      </c>
    </row>
    <row r="338" spans="1:17" x14ac:dyDescent="0.2">
      <c r="A338" s="22" t="s">
        <v>75</v>
      </c>
      <c r="B338" s="23" t="s">
        <v>44</v>
      </c>
      <c r="C338" s="22">
        <v>47863.68</v>
      </c>
      <c r="E338" s="24">
        <f>+(C338-C$7)/C$8</f>
        <v>775.00200362417058</v>
      </c>
      <c r="F338" s="1">
        <f>ROUND(2*E338,0)/2</f>
        <v>775</v>
      </c>
      <c r="G338" s="1">
        <f>+C338-(C$7+F338*C$8)</f>
        <v>5.7450000022072345E-3</v>
      </c>
      <c r="I338" s="1">
        <f>+G338</f>
        <v>5.7450000022072345E-3</v>
      </c>
      <c r="Q338" s="77">
        <f>+C338-15018.5</f>
        <v>32845.18</v>
      </c>
    </row>
    <row r="339" spans="1:17" x14ac:dyDescent="0.2">
      <c r="A339" s="22" t="s">
        <v>75</v>
      </c>
      <c r="B339" s="23" t="s">
        <v>44</v>
      </c>
      <c r="C339" s="22">
        <v>47952.574999999997</v>
      </c>
      <c r="E339" s="24">
        <f>+(C339-C$7)/C$8</f>
        <v>806.00499242459034</v>
      </c>
      <c r="F339" s="1">
        <f>ROUND(2*E339,0)/2</f>
        <v>806</v>
      </c>
      <c r="G339" s="1">
        <f>+C339-(C$7+F339*C$8)</f>
        <v>1.4314799998828676E-2</v>
      </c>
      <c r="I339" s="1">
        <f>+G339</f>
        <v>1.4314799998828676E-2</v>
      </c>
      <c r="Q339" s="77">
        <f>+C339-15018.5</f>
        <v>32934.074999999997</v>
      </c>
    </row>
    <row r="340" spans="1:17" x14ac:dyDescent="0.2">
      <c r="A340" s="22" t="s">
        <v>102</v>
      </c>
      <c r="B340" s="23" t="s">
        <v>44</v>
      </c>
      <c r="C340" s="22">
        <v>48282.315000000002</v>
      </c>
      <c r="E340" s="24">
        <f>+(C340-C$7)/C$8</f>
        <v>921.00499835350615</v>
      </c>
      <c r="F340" s="1">
        <f>ROUND(2*E340,0)/2</f>
        <v>921</v>
      </c>
      <c r="G340" s="1">
        <f>+C340-(C$7+F340*C$8)</f>
        <v>1.4331800004583783E-2</v>
      </c>
      <c r="I340" s="1">
        <f>+G340</f>
        <v>1.4331800004583783E-2</v>
      </c>
      <c r="Q340" s="77">
        <f>+C340-15018.5</f>
        <v>33263.815000000002</v>
      </c>
    </row>
    <row r="341" spans="1:17" x14ac:dyDescent="0.2">
      <c r="A341" s="22" t="s">
        <v>75</v>
      </c>
      <c r="B341" s="23" t="s">
        <v>44</v>
      </c>
      <c r="C341" s="22">
        <v>48620.673999999999</v>
      </c>
      <c r="E341" s="24">
        <f>+(C341-C$7)/C$8</f>
        <v>1039.0109636780073</v>
      </c>
      <c r="F341" s="1">
        <f>ROUND(2*E341,0)/2</f>
        <v>1039</v>
      </c>
      <c r="G341" s="1">
        <f>+C341-(C$7+F341*C$8)</f>
        <v>3.1436199999006931E-2</v>
      </c>
      <c r="I341" s="1">
        <f>+G341</f>
        <v>3.1436199999006931E-2</v>
      </c>
      <c r="Q341" s="77">
        <f>+C341-15018.5</f>
        <v>33602.173999999999</v>
      </c>
    </row>
    <row r="342" spans="1:17" x14ac:dyDescent="0.2">
      <c r="A342" s="22" t="s">
        <v>103</v>
      </c>
      <c r="B342" s="23" t="s">
        <v>44</v>
      </c>
      <c r="C342" s="22">
        <v>48861.521999999997</v>
      </c>
      <c r="E342" s="24">
        <f>+(C342-C$7)/C$8</f>
        <v>1123.0090270854403</v>
      </c>
      <c r="F342" s="1">
        <f>ROUND(2*E342,0)/2</f>
        <v>1123</v>
      </c>
      <c r="G342" s="1">
        <f>+C342-(C$7+F342*C$8)</f>
        <v>2.5883399997837842E-2</v>
      </c>
      <c r="I342" s="1">
        <f>+G342</f>
        <v>2.5883399997837842E-2</v>
      </c>
      <c r="Q342" s="77">
        <f>+C342-15018.5</f>
        <v>33843.021999999997</v>
      </c>
    </row>
    <row r="343" spans="1:17" x14ac:dyDescent="0.2">
      <c r="A343" s="22" t="s">
        <v>104</v>
      </c>
      <c r="B343" s="23" t="s">
        <v>44</v>
      </c>
      <c r="C343" s="22">
        <v>48930.313999999998</v>
      </c>
      <c r="E343" s="24">
        <f>+(C343-C$7)/C$8</f>
        <v>1147.0009007066628</v>
      </c>
      <c r="F343" s="1">
        <f>ROUND(2*E343,0)/2</f>
        <v>1147</v>
      </c>
      <c r="G343" s="1">
        <f>+C343-(C$7+F343*C$8)</f>
        <v>2.5825999982771464E-3</v>
      </c>
      <c r="I343" s="1">
        <f>+G343</f>
        <v>2.5825999982771464E-3</v>
      </c>
      <c r="Q343" s="77">
        <f>+C343-15018.5</f>
        <v>33911.813999999998</v>
      </c>
    </row>
    <row r="344" spans="1:17" x14ac:dyDescent="0.2">
      <c r="A344" s="22" t="s">
        <v>75</v>
      </c>
      <c r="B344" s="23" t="s">
        <v>44</v>
      </c>
      <c r="C344" s="22">
        <v>48944.68</v>
      </c>
      <c r="E344" s="24">
        <f>+(C344-C$7)/C$8</f>
        <v>1152.0111817922909</v>
      </c>
      <c r="F344" s="1">
        <f>ROUND(2*E344,0)/2</f>
        <v>1152</v>
      </c>
      <c r="G344" s="1">
        <f>+C344-(C$7+F344*C$8)</f>
        <v>3.2061600002634805E-2</v>
      </c>
      <c r="I344" s="1">
        <f>+G344</f>
        <v>3.2061600002634805E-2</v>
      </c>
      <c r="Q344" s="77">
        <f>+C344-15018.5</f>
        <v>33926.18</v>
      </c>
    </row>
    <row r="345" spans="1:17" x14ac:dyDescent="0.2">
      <c r="A345" s="22" t="s">
        <v>75</v>
      </c>
      <c r="B345" s="23" t="s">
        <v>44</v>
      </c>
      <c r="C345" s="22">
        <v>49010.612999999998</v>
      </c>
      <c r="E345" s="24">
        <f>+(C345-C$7)/C$8</f>
        <v>1175.0059515833711</v>
      </c>
      <c r="F345" s="1">
        <f>ROUND(2*E345,0)/2</f>
        <v>1175</v>
      </c>
      <c r="G345" s="1">
        <f>+C345-(C$7+F345*C$8)</f>
        <v>1.7065000000002328E-2</v>
      </c>
      <c r="I345" s="1">
        <f>+G345</f>
        <v>1.7065000000002328E-2</v>
      </c>
      <c r="Q345" s="77">
        <f>+C345-15018.5</f>
        <v>33992.112999999998</v>
      </c>
    </row>
    <row r="346" spans="1:17" x14ac:dyDescent="0.2">
      <c r="A346" s="22" t="s">
        <v>75</v>
      </c>
      <c r="B346" s="23" t="s">
        <v>44</v>
      </c>
      <c r="C346" s="22">
        <v>49033.567000000003</v>
      </c>
      <c r="E346" s="24">
        <f>+(C346-C$7)/C$8</f>
        <v>1183.0113805155386</v>
      </c>
      <c r="F346" s="1">
        <f>ROUND(2*E346,0)/2</f>
        <v>1183</v>
      </c>
      <c r="G346" s="1">
        <f>+C346-(C$7+F346*C$8)</f>
        <v>3.2631400004902389E-2</v>
      </c>
      <c r="I346" s="1">
        <f>+G346</f>
        <v>3.2631400004902389E-2</v>
      </c>
      <c r="Q346" s="77">
        <f>+C346-15018.5</f>
        <v>34015.067000000003</v>
      </c>
    </row>
    <row r="347" spans="1:17" x14ac:dyDescent="0.2">
      <c r="A347" s="22" t="s">
        <v>75</v>
      </c>
      <c r="B347" s="23" t="s">
        <v>44</v>
      </c>
      <c r="C347" s="22">
        <v>49297.347999999998</v>
      </c>
      <c r="E347" s="24">
        <f>+(C347-C$7)/C$8</f>
        <v>1275.0075489025535</v>
      </c>
      <c r="F347" s="1">
        <f>ROUND(2*E347,0)/2</f>
        <v>1275</v>
      </c>
      <c r="G347" s="1">
        <f>+C347-(C$7+F347*C$8)</f>
        <v>2.1645000000717118E-2</v>
      </c>
      <c r="I347" s="1">
        <f>+G347</f>
        <v>2.1645000000717118E-2</v>
      </c>
      <c r="Q347" s="77">
        <f>+C347-15018.5</f>
        <v>34278.847999999998</v>
      </c>
    </row>
    <row r="348" spans="1:17" x14ac:dyDescent="0.2">
      <c r="A348" s="22" t="s">
        <v>75</v>
      </c>
      <c r="B348" s="23" t="s">
        <v>44</v>
      </c>
      <c r="C348" s="22">
        <v>49311.68</v>
      </c>
      <c r="E348" s="24">
        <f>+(C348-C$7)/C$8</f>
        <v>1280.0059721601913</v>
      </c>
      <c r="F348" s="1">
        <f>ROUND(2*E348,0)/2</f>
        <v>1280</v>
      </c>
      <c r="G348" s="1">
        <f>+C348-(C$7+F348*C$8)</f>
        <v>1.7123999998148065E-2</v>
      </c>
      <c r="I348" s="1">
        <f>+G348</f>
        <v>1.7123999998148065E-2</v>
      </c>
      <c r="Q348" s="77">
        <f>+C348-15018.5</f>
        <v>34293.18</v>
      </c>
    </row>
    <row r="349" spans="1:17" x14ac:dyDescent="0.2">
      <c r="A349" s="22" t="s">
        <v>75</v>
      </c>
      <c r="B349" s="23" t="s">
        <v>44</v>
      </c>
      <c r="C349" s="22">
        <v>49311.682000000001</v>
      </c>
      <c r="E349" s="24">
        <f>+(C349-C$7)/C$8</f>
        <v>1280.006669679485</v>
      </c>
      <c r="F349" s="1">
        <f>ROUND(2*E349,0)/2</f>
        <v>1280</v>
      </c>
      <c r="G349" s="1">
        <f>+C349-(C$7+F349*C$8)</f>
        <v>1.9123999998555519E-2</v>
      </c>
      <c r="I349" s="1">
        <f>+G349</f>
        <v>1.9123999998555519E-2</v>
      </c>
      <c r="Q349" s="77">
        <f>+C349-15018.5</f>
        <v>34293.182000000001</v>
      </c>
    </row>
    <row r="350" spans="1:17" x14ac:dyDescent="0.2">
      <c r="A350" s="22" t="s">
        <v>75</v>
      </c>
      <c r="B350" s="23" t="s">
        <v>44</v>
      </c>
      <c r="C350" s="22">
        <v>49311.686999999998</v>
      </c>
      <c r="E350" s="24">
        <f>+(C350-C$7)/C$8</f>
        <v>1280.008413477718</v>
      </c>
      <c r="F350" s="1">
        <f>ROUND(2*E350,0)/2</f>
        <v>1280</v>
      </c>
      <c r="G350" s="1">
        <f>+C350-(C$7+F350*C$8)</f>
        <v>2.4123999995936174E-2</v>
      </c>
      <c r="I350" s="1">
        <f>+G350</f>
        <v>2.4123999995936174E-2</v>
      </c>
      <c r="Q350" s="77">
        <f>+C350-15018.5</f>
        <v>34293.186999999998</v>
      </c>
    </row>
    <row r="351" spans="1:17" x14ac:dyDescent="0.2">
      <c r="A351" s="30" t="s">
        <v>105</v>
      </c>
      <c r="B351" s="29" t="s">
        <v>44</v>
      </c>
      <c r="C351" s="30">
        <v>49317.417399999998</v>
      </c>
      <c r="D351" s="30">
        <v>1E-4</v>
      </c>
      <c r="E351" s="24">
        <f>+(C351-C$7)/C$8</f>
        <v>1282.0069457576205</v>
      </c>
      <c r="F351" s="1">
        <f>ROUND(2*E351,0)/2</f>
        <v>1282</v>
      </c>
      <c r="G351" s="1">
        <f>+C351-(C$7+F351*C$8)</f>
        <v>1.9915599994419608E-2</v>
      </c>
      <c r="J351" s="1">
        <f>+G351</f>
        <v>1.9915599994419608E-2</v>
      </c>
      <c r="Q351" s="77">
        <f>+C351-15018.5</f>
        <v>34298.917399999998</v>
      </c>
    </row>
    <row r="352" spans="1:17" x14ac:dyDescent="0.2">
      <c r="A352" s="22" t="s">
        <v>75</v>
      </c>
      <c r="B352" s="23" t="s">
        <v>44</v>
      </c>
      <c r="C352" s="22">
        <v>49397.694000000003</v>
      </c>
      <c r="E352" s="24">
        <f>+(C352-C$7)/C$8</f>
        <v>1310.0041844182429</v>
      </c>
      <c r="F352" s="1">
        <f>ROUND(2*E352,0)/2</f>
        <v>1310</v>
      </c>
      <c r="G352" s="1">
        <f>+C352-(C$7+F352*C$8)</f>
        <v>1.199800000176765E-2</v>
      </c>
      <c r="I352" s="1">
        <f>+G352</f>
        <v>1.199800000176765E-2</v>
      </c>
      <c r="Q352" s="77">
        <f>+C352-15018.5</f>
        <v>34379.194000000003</v>
      </c>
    </row>
    <row r="353" spans="1:17" x14ac:dyDescent="0.2">
      <c r="A353" s="22" t="s">
        <v>75</v>
      </c>
      <c r="B353" s="23" t="s">
        <v>44</v>
      </c>
      <c r="C353" s="22">
        <v>49503.805999999997</v>
      </c>
      <c r="E353" s="24">
        <f>+(C353-C$7)/C$8</f>
        <v>1347.0117680572559</v>
      </c>
      <c r="F353" s="1">
        <f>ROUND(2*E353,0)/2</f>
        <v>1347</v>
      </c>
      <c r="G353" s="1">
        <f>+C353-(C$7+F353*C$8)</f>
        <v>3.3742599996912759E-2</v>
      </c>
      <c r="I353" s="1">
        <f>+G353</f>
        <v>3.3742599996912759E-2</v>
      </c>
      <c r="Q353" s="77">
        <f>+C353-15018.5</f>
        <v>34485.305999999997</v>
      </c>
    </row>
    <row r="354" spans="1:17" x14ac:dyDescent="0.2">
      <c r="A354" s="22" t="s">
        <v>75</v>
      </c>
      <c r="B354" s="23" t="s">
        <v>44</v>
      </c>
      <c r="C354" s="22">
        <v>49635.692999999999</v>
      </c>
      <c r="E354" s="24">
        <f>+(C354-C$7)/C$8</f>
        <v>1393.0086315920014</v>
      </c>
      <c r="F354" s="1">
        <f>ROUND(2*E354,0)/2</f>
        <v>1393</v>
      </c>
      <c r="G354" s="1">
        <f>+C354-(C$7+F354*C$8)</f>
        <v>2.4749399999564048E-2</v>
      </c>
      <c r="I354" s="1">
        <f>+G354</f>
        <v>2.4749399999564048E-2</v>
      </c>
      <c r="Q354" s="77">
        <f>+C354-15018.5</f>
        <v>34617.192999999999</v>
      </c>
    </row>
    <row r="355" spans="1:17" x14ac:dyDescent="0.2">
      <c r="A355" s="22" t="s">
        <v>106</v>
      </c>
      <c r="B355" s="23" t="s">
        <v>44</v>
      </c>
      <c r="C355" s="22">
        <v>49641.436000000002</v>
      </c>
      <c r="E355" s="24">
        <f>+(C355-C$7)/C$8</f>
        <v>1395.0115582434541</v>
      </c>
      <c r="F355" s="1">
        <f>ROUND(2*E355,0)/2</f>
        <v>1395</v>
      </c>
      <c r="G355" s="1">
        <f>+C355-(C$7+F355*C$8)</f>
        <v>3.3140999999886844E-2</v>
      </c>
      <c r="I355" s="1">
        <f>+G355</f>
        <v>3.3140999999886844E-2</v>
      </c>
      <c r="Q355" s="77">
        <f>+C355-15018.5</f>
        <v>34622.936000000002</v>
      </c>
    </row>
    <row r="356" spans="1:17" x14ac:dyDescent="0.2">
      <c r="A356" s="22" t="s">
        <v>43</v>
      </c>
      <c r="B356" s="23" t="s">
        <v>44</v>
      </c>
      <c r="C356" s="22">
        <v>49693.052000000003</v>
      </c>
      <c r="E356" s="24">
        <f>+(C356-C$7)/C$8</f>
        <v>1413.0131361716005</v>
      </c>
      <c r="F356" s="1">
        <f>ROUND(2*E356,0)/2</f>
        <v>1413</v>
      </c>
      <c r="G356" s="1">
        <f>+C356-(C$7+F356*C$8)</f>
        <v>3.7665399999241345E-2</v>
      </c>
      <c r="J356" s="1">
        <f>+G356</f>
        <v>3.7665399999241345E-2</v>
      </c>
      <c r="Q356" s="77">
        <f>+C356-15018.5</f>
        <v>34674.552000000003</v>
      </c>
    </row>
    <row r="357" spans="1:17" x14ac:dyDescent="0.2">
      <c r="A357" s="22" t="s">
        <v>107</v>
      </c>
      <c r="B357" s="23" t="s">
        <v>44</v>
      </c>
      <c r="C357" s="22">
        <v>50011.32</v>
      </c>
      <c r="E357" s="24">
        <f>+(C357-C$7)/C$8</f>
        <v>1524.0121714326644</v>
      </c>
      <c r="F357" s="1">
        <f>ROUND(2*E357,0)/2</f>
        <v>1524</v>
      </c>
      <c r="G357" s="1">
        <f>+C357-(C$7+F357*C$8)</f>
        <v>3.4899199999927077E-2</v>
      </c>
      <c r="I357" s="1">
        <f>+G357</f>
        <v>3.4899199999927077E-2</v>
      </c>
      <c r="Q357" s="77">
        <f>+C357-15018.5</f>
        <v>34992.82</v>
      </c>
    </row>
    <row r="358" spans="1:17" x14ac:dyDescent="0.2">
      <c r="A358" s="22" t="s">
        <v>96</v>
      </c>
      <c r="B358" s="23" t="s">
        <v>44</v>
      </c>
      <c r="C358" s="22">
        <v>50025.648000000001</v>
      </c>
      <c r="E358" s="24">
        <f>+(C358-C$7)/C$8</f>
        <v>1529.0091996517147</v>
      </c>
      <c r="F358" s="1">
        <f>ROUND(2*E358,0)/2</f>
        <v>1529</v>
      </c>
      <c r="G358" s="1">
        <f>+C358-(C$7+F358*C$8)</f>
        <v>2.6378199996543117E-2</v>
      </c>
      <c r="I358" s="1">
        <f>+G358</f>
        <v>2.6378199996543117E-2</v>
      </c>
      <c r="Q358" s="77">
        <f>+C358-15018.5</f>
        <v>35007.148000000001</v>
      </c>
    </row>
    <row r="359" spans="1:17" x14ac:dyDescent="0.2">
      <c r="A359" s="22" t="s">
        <v>43</v>
      </c>
      <c r="B359" s="23" t="s">
        <v>44</v>
      </c>
      <c r="C359" s="22">
        <v>50037.124000000003</v>
      </c>
      <c r="E359" s="24">
        <f>+(C359-C$7)/C$8</f>
        <v>1533.0115653581515</v>
      </c>
      <c r="F359" s="1">
        <f>ROUND(2*E359,0)/2</f>
        <v>1533</v>
      </c>
      <c r="G359" s="1">
        <f>+C359-(C$7+F359*C$8)</f>
        <v>3.3161400002427399E-2</v>
      </c>
      <c r="J359" s="1">
        <f>+G359</f>
        <v>3.3161400002427399E-2</v>
      </c>
      <c r="Q359" s="77">
        <f>+C359-15018.5</f>
        <v>35018.624000000003</v>
      </c>
    </row>
    <row r="360" spans="1:17" x14ac:dyDescent="0.2">
      <c r="A360" s="22" t="s">
        <v>43</v>
      </c>
      <c r="B360" s="23" t="s">
        <v>44</v>
      </c>
      <c r="C360" s="22">
        <v>50037.127999999997</v>
      </c>
      <c r="E360" s="24">
        <f>+(C360-C$7)/C$8</f>
        <v>1533.0129603967364</v>
      </c>
      <c r="F360" s="1">
        <f>ROUND(2*E360,0)/2</f>
        <v>1533</v>
      </c>
      <c r="G360" s="1">
        <f>+C360-(C$7+F360*C$8)</f>
        <v>3.7161399995966349E-2</v>
      </c>
      <c r="J360" s="1">
        <f>+G360</f>
        <v>3.7161399995966349E-2</v>
      </c>
      <c r="Q360" s="77">
        <f>+C360-15018.5</f>
        <v>35018.627999999997</v>
      </c>
    </row>
    <row r="361" spans="1:17" x14ac:dyDescent="0.2">
      <c r="A361" s="22" t="s">
        <v>43</v>
      </c>
      <c r="B361" s="23" t="s">
        <v>44</v>
      </c>
      <c r="C361" s="22">
        <v>50039.98</v>
      </c>
      <c r="E361" s="24">
        <f>+(C361-C$7)/C$8</f>
        <v>1534.0076229093524</v>
      </c>
      <c r="F361" s="1">
        <f>ROUND(2*E361,0)/2</f>
        <v>1534</v>
      </c>
      <c r="G361" s="1">
        <f>+C361-(C$7+F361*C$8)</f>
        <v>2.1857200001250021E-2</v>
      </c>
      <c r="J361" s="1">
        <f>+G361</f>
        <v>2.1857200001250021E-2</v>
      </c>
      <c r="Q361" s="77">
        <f>+C361-15018.5</f>
        <v>35021.480000000003</v>
      </c>
    </row>
    <row r="362" spans="1:17" x14ac:dyDescent="0.2">
      <c r="A362" s="22" t="s">
        <v>43</v>
      </c>
      <c r="B362" s="23" t="s">
        <v>44</v>
      </c>
      <c r="C362" s="22">
        <v>50039.982000000004</v>
      </c>
      <c r="E362" s="24">
        <f>+(C362-C$7)/C$8</f>
        <v>1534.0083204286461</v>
      </c>
      <c r="F362" s="1">
        <f>ROUND(2*E362,0)/2</f>
        <v>1534</v>
      </c>
      <c r="G362" s="1">
        <f>+C362-(C$7+F362*C$8)</f>
        <v>2.3857200001657475E-2</v>
      </c>
      <c r="J362" s="1">
        <f>+G362</f>
        <v>2.3857200001657475E-2</v>
      </c>
      <c r="Q362" s="77">
        <f>+C362-15018.5</f>
        <v>35021.482000000004</v>
      </c>
    </row>
    <row r="363" spans="1:17" x14ac:dyDescent="0.2">
      <c r="A363" s="22" t="s">
        <v>43</v>
      </c>
      <c r="B363" s="23" t="s">
        <v>44</v>
      </c>
      <c r="C363" s="22">
        <v>50039.987000000001</v>
      </c>
      <c r="E363" s="24">
        <f>+(C363-C$7)/C$8</f>
        <v>1534.010064226879</v>
      </c>
      <c r="F363" s="1">
        <f>ROUND(2*E363,0)/2</f>
        <v>1534</v>
      </c>
      <c r="G363" s="1">
        <f>+C363-(C$7+F363*C$8)</f>
        <v>2.885719999903813E-2</v>
      </c>
      <c r="J363" s="1">
        <f>+G363</f>
        <v>2.885719999903813E-2</v>
      </c>
      <c r="Q363" s="77">
        <f>+C363-15018.5</f>
        <v>35021.487000000001</v>
      </c>
    </row>
    <row r="364" spans="1:17" x14ac:dyDescent="0.2">
      <c r="A364" s="22" t="s">
        <v>96</v>
      </c>
      <c r="B364" s="23" t="s">
        <v>44</v>
      </c>
      <c r="C364" s="22">
        <v>50048.595000000001</v>
      </c>
      <c r="E364" s="24">
        <f>+(C364-C$7)/C$8</f>
        <v>1537.0121872663528</v>
      </c>
      <c r="F364" s="1">
        <f>ROUND(2*E364,0)/2</f>
        <v>1537</v>
      </c>
      <c r="G364" s="1">
        <f>+C364-(C$7+F364*C$8)</f>
        <v>3.4944600003655069E-2</v>
      </c>
      <c r="I364" s="1">
        <f>+G364</f>
        <v>3.4944600003655069E-2</v>
      </c>
      <c r="Q364" s="77">
        <f>+C364-15018.5</f>
        <v>35030.095000000001</v>
      </c>
    </row>
    <row r="365" spans="1:17" x14ac:dyDescent="0.2">
      <c r="A365" s="22" t="s">
        <v>43</v>
      </c>
      <c r="B365" s="23" t="s">
        <v>44</v>
      </c>
      <c r="C365" s="22">
        <v>50082.995000000003</v>
      </c>
      <c r="E365" s="24">
        <f>+(C365-C$7)/C$8</f>
        <v>1549.0095191155517</v>
      </c>
      <c r="F365" s="1">
        <f>ROUND(2*E365,0)/2</f>
        <v>1549</v>
      </c>
      <c r="G365" s="1">
        <f>+C365-(C$7+F365*C$8)</f>
        <v>2.7294200001051649E-2</v>
      </c>
      <c r="J365" s="1">
        <f>+G365</f>
        <v>2.7294200001051649E-2</v>
      </c>
      <c r="Q365" s="77">
        <f>+C365-15018.5</f>
        <v>35064.495000000003</v>
      </c>
    </row>
    <row r="366" spans="1:17" x14ac:dyDescent="0.2">
      <c r="A366" s="22" t="s">
        <v>43</v>
      </c>
      <c r="B366" s="23" t="s">
        <v>44</v>
      </c>
      <c r="C366" s="22">
        <v>50126.031999999999</v>
      </c>
      <c r="E366" s="24">
        <f>+(C366-C$7)/C$8</f>
        <v>1564.0190880339792</v>
      </c>
      <c r="F366" s="1">
        <f>ROUND(2*E366,0)/2</f>
        <v>1564</v>
      </c>
      <c r="G366" s="1">
        <f>+C366-(C$7+F366*C$8)</f>
        <v>5.473119999805931E-2</v>
      </c>
      <c r="J366" s="1">
        <f>+G366</f>
        <v>5.473119999805931E-2</v>
      </c>
      <c r="Q366" s="77">
        <f>+C366-15018.5</f>
        <v>35107.531999999999</v>
      </c>
    </row>
    <row r="367" spans="1:17" x14ac:dyDescent="0.2">
      <c r="A367" s="22" t="s">
        <v>108</v>
      </c>
      <c r="B367" s="23" t="s">
        <v>44</v>
      </c>
      <c r="C367" s="22">
        <v>50157.521000000001</v>
      </c>
      <c r="E367" s="24">
        <f>+(C367-C$7)/C$8</f>
        <v>1575.0011805514043</v>
      </c>
      <c r="F367" s="1">
        <f>ROUND(2*E367,0)/2</f>
        <v>1575</v>
      </c>
      <c r="G367" s="1">
        <f>+C367-(C$7+F367*C$8)</f>
        <v>3.3849999963422306E-3</v>
      </c>
      <c r="I367" s="1">
        <f>+G367</f>
        <v>3.3849999963422306E-3</v>
      </c>
      <c r="Q367" s="77">
        <f>+C367-15018.5</f>
        <v>35139.021000000001</v>
      </c>
    </row>
    <row r="368" spans="1:17" x14ac:dyDescent="0.2">
      <c r="A368" s="22" t="s">
        <v>96</v>
      </c>
      <c r="B368" s="23" t="s">
        <v>44</v>
      </c>
      <c r="C368" s="22">
        <v>50160.423999999999</v>
      </c>
      <c r="E368" s="24">
        <f>+(C368-C$7)/C$8</f>
        <v>1576.0136298060031</v>
      </c>
      <c r="F368" s="1">
        <f>ROUND(2*E368,0)/2</f>
        <v>1576</v>
      </c>
      <c r="G368" s="1">
        <f>+C368-(C$7+F368*C$8)</f>
        <v>3.9080800001102034E-2</v>
      </c>
      <c r="I368" s="1">
        <f>+G368</f>
        <v>3.9080800001102034E-2</v>
      </c>
      <c r="Q368" s="77">
        <f>+C368-15018.5</f>
        <v>35141.923999999999</v>
      </c>
    </row>
    <row r="369" spans="1:17" x14ac:dyDescent="0.2">
      <c r="A369" s="22" t="s">
        <v>109</v>
      </c>
      <c r="B369" s="23" t="s">
        <v>44</v>
      </c>
      <c r="C369" s="22">
        <v>50312.383000000002</v>
      </c>
      <c r="E369" s="24">
        <f>+(C369-C$7)/C$8</f>
        <v>1629.0107969708972</v>
      </c>
      <c r="F369" s="1">
        <f>ROUND(2*E369,0)/2</f>
        <v>1629</v>
      </c>
      <c r="G369" s="1">
        <f>+C369-(C$7+F369*C$8)</f>
        <v>3.0958200004533865E-2</v>
      </c>
      <c r="I369" s="1">
        <f>+G369</f>
        <v>3.0958200004533865E-2</v>
      </c>
      <c r="Q369" s="77">
        <f>+C369-15018.5</f>
        <v>35293.883000000002</v>
      </c>
    </row>
    <row r="370" spans="1:17" x14ac:dyDescent="0.2">
      <c r="A370" s="22" t="s">
        <v>96</v>
      </c>
      <c r="B370" s="23" t="s">
        <v>44</v>
      </c>
      <c r="C370" s="22">
        <v>50369.724000000002</v>
      </c>
      <c r="E370" s="24">
        <f>+(C370-C$7)/C$8</f>
        <v>1649.009023876853</v>
      </c>
      <c r="F370" s="1">
        <f>ROUND(2*E370,0)/2</f>
        <v>1649</v>
      </c>
      <c r="G370" s="1">
        <f>+C370-(C$7+F370*C$8)</f>
        <v>2.5874200000544079E-2</v>
      </c>
      <c r="I370" s="1">
        <f>+G370</f>
        <v>2.5874200000544079E-2</v>
      </c>
      <c r="Q370" s="77">
        <f>+C370-15018.5</f>
        <v>35351.224000000002</v>
      </c>
    </row>
    <row r="371" spans="1:17" x14ac:dyDescent="0.2">
      <c r="A371" s="22" t="s">
        <v>96</v>
      </c>
      <c r="B371" s="23" t="s">
        <v>44</v>
      </c>
      <c r="C371" s="22">
        <v>50372.593000000001</v>
      </c>
      <c r="E371" s="24">
        <f>+(C371-C$7)/C$8</f>
        <v>1650.0096153034617</v>
      </c>
      <c r="F371" s="1">
        <f>ROUND(2*E371,0)/2</f>
        <v>1650</v>
      </c>
      <c r="G371" s="1">
        <f>+C371-(C$7+F371*C$8)</f>
        <v>2.756999999837717E-2</v>
      </c>
      <c r="I371" s="1">
        <f>+G371</f>
        <v>2.756999999837717E-2</v>
      </c>
      <c r="Q371" s="77">
        <f>+C371-15018.5</f>
        <v>35354.093000000001</v>
      </c>
    </row>
    <row r="372" spans="1:17" x14ac:dyDescent="0.2">
      <c r="A372" s="22" t="s">
        <v>96</v>
      </c>
      <c r="B372" s="23" t="s">
        <v>44</v>
      </c>
      <c r="C372" s="22">
        <v>50395.548999999999</v>
      </c>
      <c r="E372" s="24">
        <f>+(C372-C$7)/C$8</f>
        <v>1658.0157417549203</v>
      </c>
      <c r="F372" s="1">
        <f>ROUND(2*E372,0)/2</f>
        <v>1658</v>
      </c>
      <c r="G372" s="1">
        <f>+C372-(C$7+F372*C$8)</f>
        <v>4.5136399996408727E-2</v>
      </c>
      <c r="I372" s="1">
        <f>+G372</f>
        <v>4.5136399996408727E-2</v>
      </c>
      <c r="Q372" s="77">
        <f>+C372-15018.5</f>
        <v>35377.048999999999</v>
      </c>
    </row>
    <row r="373" spans="1:17" x14ac:dyDescent="0.2">
      <c r="A373" s="22" t="s">
        <v>96</v>
      </c>
      <c r="B373" s="23" t="s">
        <v>44</v>
      </c>
      <c r="C373" s="22">
        <v>50415.597000000002</v>
      </c>
      <c r="E373" s="24">
        <f>+(C373-C$7)/C$8</f>
        <v>1665.0076751535469</v>
      </c>
      <c r="F373" s="1">
        <f>ROUND(2*E373,0)/2</f>
        <v>1665</v>
      </c>
      <c r="G373" s="1">
        <f>+C373-(C$7+F373*C$8)</f>
        <v>2.2006999999575783E-2</v>
      </c>
      <c r="I373" s="1">
        <f>+G373</f>
        <v>2.2006999999575783E-2</v>
      </c>
      <c r="Q373" s="77">
        <f>+C373-15018.5</f>
        <v>35397.097000000002</v>
      </c>
    </row>
    <row r="374" spans="1:17" x14ac:dyDescent="0.2">
      <c r="A374" s="22" t="s">
        <v>110</v>
      </c>
      <c r="B374" s="23" t="s">
        <v>44</v>
      </c>
      <c r="C374" s="22">
        <v>50444.273000000001</v>
      </c>
      <c r="E374" s="24">
        <f>+(C374-C$7)/C$8</f>
        <v>1675.0087067845818</v>
      </c>
      <c r="F374" s="1">
        <f>ROUND(2*E374,0)/2</f>
        <v>1675</v>
      </c>
      <c r="G374" s="1">
        <f>+C374-(C$7+F374*C$8)</f>
        <v>2.4965000004158355E-2</v>
      </c>
      <c r="I374" s="1">
        <f>+G374</f>
        <v>2.4965000004158355E-2</v>
      </c>
      <c r="Q374" s="77">
        <f>+C374-15018.5</f>
        <v>35425.773000000001</v>
      </c>
    </row>
    <row r="375" spans="1:17" x14ac:dyDescent="0.2">
      <c r="A375" s="22" t="s">
        <v>96</v>
      </c>
      <c r="B375" s="23" t="s">
        <v>44</v>
      </c>
      <c r="C375" s="22">
        <v>50481.550999999999</v>
      </c>
      <c r="E375" s="24">
        <f>+(C375-C$7)/C$8</f>
        <v>1688.0097688972096</v>
      </c>
      <c r="F375" s="1">
        <f>ROUND(2*E375,0)/2</f>
        <v>1688</v>
      </c>
      <c r="G375" s="1">
        <f>+C375-(C$7+F375*C$8)</f>
        <v>2.801039999758359E-2</v>
      </c>
      <c r="I375" s="1">
        <f>+G375</f>
        <v>2.801039999758359E-2</v>
      </c>
      <c r="Q375" s="77">
        <f>+C375-15018.5</f>
        <v>35463.050999999999</v>
      </c>
    </row>
    <row r="376" spans="1:17" x14ac:dyDescent="0.2">
      <c r="A376" s="22" t="s">
        <v>96</v>
      </c>
      <c r="B376" s="23" t="s">
        <v>44</v>
      </c>
      <c r="C376" s="22">
        <v>50481.553</v>
      </c>
      <c r="E376" s="24">
        <f>+(C376-C$7)/C$8</f>
        <v>1688.0104664165033</v>
      </c>
      <c r="F376" s="1">
        <f>ROUND(2*E376,0)/2</f>
        <v>1688</v>
      </c>
      <c r="G376" s="1">
        <f>+C376-(C$7+F376*C$8)</f>
        <v>3.0010399997991044E-2</v>
      </c>
      <c r="I376" s="1">
        <f>+G376</f>
        <v>3.0010399997991044E-2</v>
      </c>
      <c r="Q376" s="77">
        <f>+C376-15018.5</f>
        <v>35463.053</v>
      </c>
    </row>
    <row r="377" spans="1:17" x14ac:dyDescent="0.2">
      <c r="A377" s="22" t="s">
        <v>96</v>
      </c>
      <c r="B377" s="23" t="s">
        <v>44</v>
      </c>
      <c r="C377" s="22">
        <v>50507.345999999998</v>
      </c>
      <c r="E377" s="24">
        <f>+(C377-C$7)/C$8</f>
        <v>1697.0060239858738</v>
      </c>
      <c r="F377" s="1">
        <f>ROUND(2*E377,0)/2</f>
        <v>1697</v>
      </c>
      <c r="G377" s="1">
        <f>+C377-(C$7+F377*C$8)</f>
        <v>1.7272599994612392E-2</v>
      </c>
      <c r="I377" s="1">
        <f>+G377</f>
        <v>1.7272599994612392E-2</v>
      </c>
      <c r="Q377" s="77">
        <f>+C377-15018.5</f>
        <v>35488.845999999998</v>
      </c>
    </row>
    <row r="378" spans="1:17" x14ac:dyDescent="0.2">
      <c r="A378" s="22" t="s">
        <v>43</v>
      </c>
      <c r="B378" s="23" t="s">
        <v>44</v>
      </c>
      <c r="C378" s="22">
        <v>50685.118000000002</v>
      </c>
      <c r="E378" s="24">
        <f>+(C378-C$7)/C$8</f>
        <v>1759.0057239130754</v>
      </c>
      <c r="F378" s="1">
        <f>ROUND(2*E378,0)/2</f>
        <v>1759</v>
      </c>
      <c r="G378" s="1">
        <f>+C378-(C$7+F378*C$8)</f>
        <v>1.6412199998740107E-2</v>
      </c>
      <c r="J378" s="1">
        <f>+G378</f>
        <v>1.6412199998740107E-2</v>
      </c>
      <c r="Q378" s="77">
        <f>+C378-15018.5</f>
        <v>35666.618000000002</v>
      </c>
    </row>
    <row r="379" spans="1:17" x14ac:dyDescent="0.2">
      <c r="A379" s="22" t="s">
        <v>43</v>
      </c>
      <c r="B379" s="23" t="s">
        <v>44</v>
      </c>
      <c r="C379" s="22">
        <v>50728.131000000001</v>
      </c>
      <c r="E379" s="24">
        <f>+(C379-C$7)/C$8</f>
        <v>1774.006922599981</v>
      </c>
      <c r="F379" s="1">
        <f>ROUND(2*E379,0)/2</f>
        <v>1774</v>
      </c>
      <c r="G379" s="1">
        <f>+C379-(C$7+F379*C$8)</f>
        <v>1.9849199998134281E-2</v>
      </c>
      <c r="J379" s="1">
        <f>+G379</f>
        <v>1.9849199998134281E-2</v>
      </c>
      <c r="Q379" s="77">
        <f>+C379-15018.5</f>
        <v>35709.631000000001</v>
      </c>
    </row>
    <row r="380" spans="1:17" x14ac:dyDescent="0.2">
      <c r="A380" s="22" t="s">
        <v>111</v>
      </c>
      <c r="B380" s="23" t="s">
        <v>44</v>
      </c>
      <c r="C380" s="22">
        <v>50831.336000000003</v>
      </c>
      <c r="E380" s="24">
        <f>+(C380-C$7)/C$8</f>
        <v>1810.0006619458104</v>
      </c>
      <c r="F380" s="1">
        <f>ROUND(2*E380,0)/2</f>
        <v>1810</v>
      </c>
      <c r="G380" s="1">
        <f>+C380-(C$7+F380*C$8)</f>
        <v>1.8980000022565946E-3</v>
      </c>
      <c r="I380" s="1">
        <f>+G380</f>
        <v>1.8980000022565946E-3</v>
      </c>
      <c r="Q380" s="77">
        <f>+C380-15018.5</f>
        <v>35812.836000000003</v>
      </c>
    </row>
    <row r="381" spans="1:17" x14ac:dyDescent="0.2">
      <c r="A381" s="22" t="s">
        <v>111</v>
      </c>
      <c r="B381" s="23" t="s">
        <v>44</v>
      </c>
      <c r="C381" s="22">
        <v>50831.339500000002</v>
      </c>
      <c r="E381" s="24">
        <f>+(C381-C$7)/C$8</f>
        <v>1810.0018826045737</v>
      </c>
      <c r="F381" s="1">
        <f>ROUND(2*E381,0)/2</f>
        <v>1810</v>
      </c>
      <c r="G381" s="1">
        <f>+C381-(C$7+F381*C$8)</f>
        <v>5.398000001150649E-3</v>
      </c>
      <c r="K381" s="1">
        <f>+G381</f>
        <v>5.398000001150649E-3</v>
      </c>
      <c r="Q381" s="77">
        <f>+C381-15018.5</f>
        <v>35812.839500000002</v>
      </c>
    </row>
    <row r="382" spans="1:17" x14ac:dyDescent="0.2">
      <c r="A382" s="22" t="s">
        <v>112</v>
      </c>
      <c r="B382" s="23" t="s">
        <v>44</v>
      </c>
      <c r="C382" s="22">
        <v>50854.298000000003</v>
      </c>
      <c r="E382" s="24">
        <f>+(C382-C$7)/C$8</f>
        <v>1818.0088809551501</v>
      </c>
      <c r="F382" s="1">
        <f>ROUND(2*E382,0)/2</f>
        <v>1818</v>
      </c>
      <c r="G382" s="1">
        <f>+C382-(C$7+F382*C$8)</f>
        <v>2.5464400001510512E-2</v>
      </c>
      <c r="I382" s="1">
        <f>+G382</f>
        <v>2.5464400001510512E-2</v>
      </c>
      <c r="Q382" s="77">
        <f>+C382-15018.5</f>
        <v>35835.798000000003</v>
      </c>
    </row>
    <row r="383" spans="1:17" x14ac:dyDescent="0.2">
      <c r="A383" s="22" t="s">
        <v>113</v>
      </c>
      <c r="B383" s="23" t="s">
        <v>44</v>
      </c>
      <c r="C383" s="22">
        <v>50854.326000000001</v>
      </c>
      <c r="E383" s="24">
        <f>+(C383-C$7)/C$8</f>
        <v>1818.0186462252593</v>
      </c>
      <c r="F383" s="1">
        <f>ROUND(2*E383,0)/2</f>
        <v>1818</v>
      </c>
      <c r="G383" s="1">
        <f>+C383-(C$7+F383*C$8)</f>
        <v>5.3464399999938905E-2</v>
      </c>
      <c r="I383" s="1">
        <f>+G383</f>
        <v>5.3464399999938905E-2</v>
      </c>
      <c r="Q383" s="77">
        <f>+C383-15018.5</f>
        <v>35835.826000000001</v>
      </c>
    </row>
    <row r="384" spans="1:17" x14ac:dyDescent="0.2">
      <c r="A384" s="22" t="s">
        <v>96</v>
      </c>
      <c r="B384" s="23" t="s">
        <v>44</v>
      </c>
      <c r="C384" s="22">
        <v>50868.646999999997</v>
      </c>
      <c r="E384" s="24">
        <f>+(C384-C$7)/C$8</f>
        <v>1823.0132331267803</v>
      </c>
      <c r="F384" s="1">
        <f>ROUND(2*E384,0)/2</f>
        <v>1823</v>
      </c>
      <c r="G384" s="1">
        <f>+C384-(C$7+F384*C$8)</f>
        <v>3.7943399998766836E-2</v>
      </c>
      <c r="I384" s="1">
        <f>+G384</f>
        <v>3.7943399998766836E-2</v>
      </c>
      <c r="Q384" s="77">
        <f>+C384-15018.5</f>
        <v>35850.146999999997</v>
      </c>
    </row>
    <row r="385" spans="1:17" x14ac:dyDescent="0.2">
      <c r="A385" s="22" t="s">
        <v>111</v>
      </c>
      <c r="B385" s="23" t="s">
        <v>44</v>
      </c>
      <c r="C385" s="22">
        <v>50874.365299999998</v>
      </c>
      <c r="E385" s="24">
        <f>+(C385-C$7)/C$8</f>
        <v>1825.0075454149569</v>
      </c>
      <c r="F385" s="1">
        <f>ROUND(2*E385,0)/2</f>
        <v>1825</v>
      </c>
      <c r="G385" s="1">
        <f>+C385-(C$7+F385*C$8)</f>
        <v>2.1634999997331761E-2</v>
      </c>
      <c r="K385" s="1">
        <f>+G385</f>
        <v>2.1634999997331761E-2</v>
      </c>
      <c r="Q385" s="77">
        <f>+C385-15018.5</f>
        <v>35855.865299999998</v>
      </c>
    </row>
    <row r="386" spans="1:17" x14ac:dyDescent="0.2">
      <c r="A386" s="22" t="s">
        <v>114</v>
      </c>
      <c r="B386" s="23" t="s">
        <v>44</v>
      </c>
      <c r="C386" s="22">
        <v>50874.370999999999</v>
      </c>
      <c r="E386" s="24">
        <f>+(C386-C$7)/C$8</f>
        <v>1825.0095333449442</v>
      </c>
      <c r="F386" s="1">
        <f>ROUND(2*E386,0)/2</f>
        <v>1825</v>
      </c>
      <c r="G386" s="1">
        <f>+C386-(C$7+F386*C$8)</f>
        <v>2.7334999998856802E-2</v>
      </c>
      <c r="I386" s="1">
        <f>+G386</f>
        <v>2.7334999998856802E-2</v>
      </c>
      <c r="Q386" s="77">
        <f>+C386-15018.5</f>
        <v>35855.870999999999</v>
      </c>
    </row>
    <row r="387" spans="1:17" x14ac:dyDescent="0.2">
      <c r="A387" s="22" t="s">
        <v>96</v>
      </c>
      <c r="B387" s="23" t="s">
        <v>44</v>
      </c>
      <c r="C387" s="22">
        <v>50974.739000000001</v>
      </c>
      <c r="E387" s="24">
        <f>+(C387-C$7)/C$8</f>
        <v>1860.0138415728616</v>
      </c>
      <c r="F387" s="1">
        <f>ROUND(2*E387,0)/2</f>
        <v>1860</v>
      </c>
      <c r="G387" s="1">
        <f>+C387-(C$7+F387*C$8)</f>
        <v>3.9688000004389323E-2</v>
      </c>
      <c r="I387" s="1">
        <f>+G387</f>
        <v>3.9688000004389323E-2</v>
      </c>
      <c r="Q387" s="77">
        <f>+C387-15018.5</f>
        <v>35956.239000000001</v>
      </c>
    </row>
    <row r="388" spans="1:17" x14ac:dyDescent="0.2">
      <c r="A388" s="22" t="s">
        <v>109</v>
      </c>
      <c r="B388" s="23" t="s">
        <v>44</v>
      </c>
      <c r="C388" s="22">
        <v>51092.285000000003</v>
      </c>
      <c r="E388" s="24">
        <f>+(C388-C$7)/C$8</f>
        <v>1901.009143013149</v>
      </c>
      <c r="F388" s="1">
        <f>ROUND(2*E388,0)/2</f>
        <v>1901</v>
      </c>
      <c r="G388" s="1">
        <f>+C388-(C$7+F388*C$8)</f>
        <v>2.6215800004138146E-2</v>
      </c>
      <c r="I388" s="1">
        <f>+G388</f>
        <v>2.6215800004138146E-2</v>
      </c>
      <c r="Q388" s="77">
        <f>+C388-15018.5</f>
        <v>36073.785000000003</v>
      </c>
    </row>
    <row r="389" spans="1:17" x14ac:dyDescent="0.2">
      <c r="A389" s="22" t="s">
        <v>96</v>
      </c>
      <c r="B389" s="23" t="s">
        <v>44</v>
      </c>
      <c r="C389" s="22">
        <v>51112.36</v>
      </c>
      <c r="E389" s="24">
        <f>+(C389-C$7)/C$8</f>
        <v>1908.0104929222368</v>
      </c>
      <c r="F389" s="1">
        <f>ROUND(2*E389,0)/2</f>
        <v>1908</v>
      </c>
      <c r="G389" s="1">
        <f>+C389-(C$7+F389*C$8)</f>
        <v>3.0086400001891889E-2</v>
      </c>
      <c r="I389" s="1">
        <f>+G389</f>
        <v>3.0086400001891889E-2</v>
      </c>
      <c r="Q389" s="77">
        <f>+C389-15018.5</f>
        <v>36093.86</v>
      </c>
    </row>
    <row r="390" spans="1:17" x14ac:dyDescent="0.2">
      <c r="A390" s="22" t="s">
        <v>43</v>
      </c>
      <c r="B390" s="23" t="s">
        <v>44</v>
      </c>
      <c r="C390" s="22">
        <v>51138.169000000002</v>
      </c>
      <c r="E390" s="24">
        <f>+(C390-C$7)/C$8</f>
        <v>1917.0116306459568</v>
      </c>
      <c r="F390" s="1">
        <f>ROUND(2*E390,0)/2</f>
        <v>1917</v>
      </c>
      <c r="G390" s="1">
        <f>+C390-(C$7+F390*C$8)</f>
        <v>3.3348600001772866E-2</v>
      </c>
      <c r="J390" s="1">
        <f>+G390</f>
        <v>3.3348600001772866E-2</v>
      </c>
      <c r="Q390" s="77">
        <f>+C390-15018.5</f>
        <v>36119.669000000002</v>
      </c>
    </row>
    <row r="391" spans="1:17" x14ac:dyDescent="0.2">
      <c r="A391" s="22" t="s">
        <v>43</v>
      </c>
      <c r="B391" s="23" t="s">
        <v>44</v>
      </c>
      <c r="C391" s="22">
        <v>51141.03</v>
      </c>
      <c r="E391" s="24">
        <f>+(C391-C$7)/C$8</f>
        <v>1918.0094319953907</v>
      </c>
      <c r="F391" s="1">
        <f>ROUND(2*E391,0)/2</f>
        <v>1918</v>
      </c>
      <c r="G391" s="1">
        <f>+C391-(C$7+F391*C$8)</f>
        <v>2.7044399997976143E-2</v>
      </c>
      <c r="J391" s="1">
        <f>+G391</f>
        <v>2.7044399997976143E-2</v>
      </c>
      <c r="Q391" s="77">
        <f>+C391-15018.5</f>
        <v>36122.53</v>
      </c>
    </row>
    <row r="392" spans="1:17" x14ac:dyDescent="0.2">
      <c r="A392" s="22" t="s">
        <v>109</v>
      </c>
      <c r="B392" s="23" t="s">
        <v>44</v>
      </c>
      <c r="C392" s="22">
        <v>51155.366000000002</v>
      </c>
      <c r="E392" s="24">
        <f>+(C392-C$7)/C$8</f>
        <v>1923.0092502916157</v>
      </c>
      <c r="F392" s="1">
        <f>ROUND(2*E392,0)/2</f>
        <v>1923</v>
      </c>
      <c r="G392" s="1">
        <f>+C392-(C$7+F392*C$8)</f>
        <v>2.6523400003497954E-2</v>
      </c>
      <c r="I392" s="1">
        <f>+G392</f>
        <v>2.6523400003497954E-2</v>
      </c>
      <c r="Q392" s="77">
        <f>+C392-15018.5</f>
        <v>36136.866000000002</v>
      </c>
    </row>
    <row r="393" spans="1:17" x14ac:dyDescent="0.2">
      <c r="A393" s="22" t="s">
        <v>96</v>
      </c>
      <c r="B393" s="23" t="s">
        <v>44</v>
      </c>
      <c r="C393" s="22">
        <v>51195.519</v>
      </c>
      <c r="E393" s="24">
        <f>+(C393-C$7)/C$8</f>
        <v>1937.0129963887332</v>
      </c>
      <c r="F393" s="1">
        <f>ROUND(2*E393,0)/2</f>
        <v>1937</v>
      </c>
      <c r="G393" s="1">
        <f>+C393-(C$7+F393*C$8)</f>
        <v>3.72646000032546E-2</v>
      </c>
      <c r="I393" s="1">
        <f>+G393</f>
        <v>3.72646000032546E-2</v>
      </c>
      <c r="Q393" s="77">
        <f>+C393-15018.5</f>
        <v>36177.019</v>
      </c>
    </row>
    <row r="394" spans="1:17" x14ac:dyDescent="0.2">
      <c r="A394" s="22" t="s">
        <v>115</v>
      </c>
      <c r="B394" s="23" t="s">
        <v>44</v>
      </c>
      <c r="C394" s="22">
        <v>51198.343000000001</v>
      </c>
      <c r="E394" s="24">
        <f>+(C394-C$7)/C$8</f>
        <v>1937.9978936312373</v>
      </c>
      <c r="F394" s="1">
        <f>ROUND(2*E394,0)/2</f>
        <v>1938</v>
      </c>
      <c r="G394" s="1">
        <f>+C394-(C$7+F394*C$8)</f>
        <v>-6.0395999971660785E-3</v>
      </c>
      <c r="I394" s="1">
        <f>+G394</f>
        <v>-6.0395999971660785E-3</v>
      </c>
      <c r="Q394" s="77">
        <f>+C394-15018.5</f>
        <v>36179.843000000001</v>
      </c>
    </row>
    <row r="395" spans="1:17" x14ac:dyDescent="0.2">
      <c r="A395" s="22" t="s">
        <v>115</v>
      </c>
      <c r="B395" s="23" t="s">
        <v>44</v>
      </c>
      <c r="C395" s="22">
        <v>51198.37</v>
      </c>
      <c r="E395" s="24">
        <f>+(C395-C$7)/C$8</f>
        <v>1938.0073101417011</v>
      </c>
      <c r="F395" s="1">
        <f>ROUND(2*E395,0)/2</f>
        <v>1938</v>
      </c>
      <c r="G395" s="1">
        <f>+C395-(C$7+F395*C$8)</f>
        <v>2.0960400004696567E-2</v>
      </c>
      <c r="I395" s="1">
        <f>+G395</f>
        <v>2.0960400004696567E-2</v>
      </c>
      <c r="Q395" s="77">
        <f>+C395-15018.5</f>
        <v>36179.870000000003</v>
      </c>
    </row>
    <row r="396" spans="1:17" x14ac:dyDescent="0.2">
      <c r="A396" s="22" t="s">
        <v>115</v>
      </c>
      <c r="B396" s="23" t="s">
        <v>44</v>
      </c>
      <c r="C396" s="22">
        <v>51198.385999999999</v>
      </c>
      <c r="E396" s="24">
        <f>+(C396-C$7)/C$8</f>
        <v>1938.012890296048</v>
      </c>
      <c r="F396" s="1">
        <f>ROUND(2*E396,0)/2</f>
        <v>1938</v>
      </c>
      <c r="G396" s="1">
        <f>+C396-(C$7+F396*C$8)</f>
        <v>3.6960400000680238E-2</v>
      </c>
      <c r="I396" s="1">
        <f>+G396</f>
        <v>3.6960400000680238E-2</v>
      </c>
      <c r="Q396" s="77">
        <f>+C396-15018.5</f>
        <v>36179.885999999999</v>
      </c>
    </row>
    <row r="397" spans="1:17" x14ac:dyDescent="0.2">
      <c r="A397" s="22" t="s">
        <v>43</v>
      </c>
      <c r="B397" s="23" t="s">
        <v>44</v>
      </c>
      <c r="C397" s="22">
        <v>51206.983999999997</v>
      </c>
      <c r="E397" s="24">
        <f>+(C397-C$7)/C$8</f>
        <v>1941.0115257390535</v>
      </c>
      <c r="F397" s="1">
        <f>ROUND(2*E397,0)/2</f>
        <v>1941</v>
      </c>
      <c r="G397" s="1">
        <f>+C397-(C$7+F397*C$8)</f>
        <v>3.3047799995983951E-2</v>
      </c>
      <c r="J397" s="1">
        <f>+G397</f>
        <v>3.3047799995983951E-2</v>
      </c>
      <c r="Q397" s="77">
        <f>+C397-15018.5</f>
        <v>36188.483999999997</v>
      </c>
    </row>
    <row r="398" spans="1:17" x14ac:dyDescent="0.2">
      <c r="A398" s="22" t="s">
        <v>96</v>
      </c>
      <c r="B398" s="23" t="s">
        <v>44</v>
      </c>
      <c r="C398" s="22">
        <v>51215.578999999998</v>
      </c>
      <c r="E398" s="24">
        <f>+(C398-C$7)/C$8</f>
        <v>1944.0091149031196</v>
      </c>
      <c r="F398" s="1">
        <f>ROUND(2*E398,0)/2</f>
        <v>1944</v>
      </c>
      <c r="G398" s="1">
        <f>+C398-(C$7+F398*C$8)</f>
        <v>2.6135199994314462E-2</v>
      </c>
      <c r="I398" s="1">
        <f>+G398</f>
        <v>2.6135199994314462E-2</v>
      </c>
      <c r="Q398" s="77">
        <f>+C398-15018.5</f>
        <v>36197.078999999998</v>
      </c>
    </row>
    <row r="399" spans="1:17" x14ac:dyDescent="0.2">
      <c r="A399" s="22" t="s">
        <v>96</v>
      </c>
      <c r="B399" s="23" t="s">
        <v>44</v>
      </c>
      <c r="C399" s="22">
        <v>51215.582000000002</v>
      </c>
      <c r="E399" s="24">
        <f>+(C399-C$7)/C$8</f>
        <v>1944.0101611820612</v>
      </c>
      <c r="F399" s="1">
        <f>ROUND(2*E399,0)/2</f>
        <v>1944</v>
      </c>
      <c r="G399" s="1">
        <f>+C399-(C$7+F399*C$8)</f>
        <v>2.9135199998563621E-2</v>
      </c>
      <c r="I399" s="1">
        <f>+G399</f>
        <v>2.9135199998563621E-2</v>
      </c>
      <c r="Q399" s="77">
        <f>+C399-15018.5</f>
        <v>36197.082000000002</v>
      </c>
    </row>
    <row r="400" spans="1:17" x14ac:dyDescent="0.2">
      <c r="A400" s="22" t="s">
        <v>115</v>
      </c>
      <c r="B400" s="23" t="s">
        <v>44</v>
      </c>
      <c r="C400" s="22">
        <v>51221.307000000001</v>
      </c>
      <c r="E400" s="24">
        <f>+(C400-C$7)/C$8</f>
        <v>1946.0068101598706</v>
      </c>
      <c r="F400" s="1">
        <f>ROUND(2*E400,0)/2</f>
        <v>1946</v>
      </c>
      <c r="G400" s="1">
        <f>+C400-(C$7+F400*C$8)</f>
        <v>1.9526800002495293E-2</v>
      </c>
      <c r="I400" s="1">
        <f>+G400</f>
        <v>1.9526800002495293E-2</v>
      </c>
      <c r="Q400" s="77">
        <f>+C400-15018.5</f>
        <v>36202.807000000001</v>
      </c>
    </row>
    <row r="401" spans="1:17" x14ac:dyDescent="0.2">
      <c r="A401" s="22" t="s">
        <v>109</v>
      </c>
      <c r="B401" s="23" t="s">
        <v>44</v>
      </c>
      <c r="C401" s="22">
        <v>51241.383000000002</v>
      </c>
      <c r="E401" s="24">
        <f>+(C401-C$7)/C$8</f>
        <v>1953.0085088286066</v>
      </c>
      <c r="F401" s="1">
        <f>ROUND(2*E401,0)/2</f>
        <v>1953</v>
      </c>
      <c r="G401" s="1">
        <f>+C401-(C$7+F401*C$8)</f>
        <v>2.4397400004090741E-2</v>
      </c>
      <c r="I401" s="1">
        <f>+G401</f>
        <v>2.4397400004090741E-2</v>
      </c>
      <c r="Q401" s="77">
        <f>+C401-15018.5</f>
        <v>36222.883000000002</v>
      </c>
    </row>
    <row r="402" spans="1:17" x14ac:dyDescent="0.2">
      <c r="A402" s="22" t="s">
        <v>111</v>
      </c>
      <c r="B402" s="23" t="s">
        <v>44</v>
      </c>
      <c r="C402" s="22">
        <v>51433.495999999999</v>
      </c>
      <c r="E402" s="24">
        <f>+(C402-C$7)/C$8</f>
        <v>2020.0097708502635</v>
      </c>
      <c r="F402" s="1">
        <f>ROUND(2*E402,0)/2</f>
        <v>2020</v>
      </c>
      <c r="G402" s="1">
        <f>+C402-(C$7+F402*C$8)</f>
        <v>2.8015999996569008E-2</v>
      </c>
      <c r="I402" s="1">
        <f>+G402</f>
        <v>2.8015999996569008E-2</v>
      </c>
      <c r="O402" s="1">
        <f ca="1">+C$11+C$12*$F402</f>
        <v>6.3046439996884515E-2</v>
      </c>
      <c r="Q402" s="77">
        <f>+C402-15018.5</f>
        <v>36414.995999999999</v>
      </c>
    </row>
    <row r="403" spans="1:17" x14ac:dyDescent="0.2">
      <c r="A403" s="22" t="s">
        <v>114</v>
      </c>
      <c r="B403" s="23" t="s">
        <v>44</v>
      </c>
      <c r="C403" s="22">
        <v>51436.353999999999</v>
      </c>
      <c r="E403" s="24">
        <f>+(C403-C$7)/C$8</f>
        <v>2021.0065259207581</v>
      </c>
      <c r="F403" s="1">
        <f>ROUND(2*E403,0)/2</f>
        <v>2021</v>
      </c>
      <c r="G403" s="1">
        <f>+C403-(C$7+F403*C$8)</f>
        <v>1.8711799995799083E-2</v>
      </c>
      <c r="I403" s="1">
        <f>+G403</f>
        <v>1.8711799995799083E-2</v>
      </c>
      <c r="O403" s="1">
        <f ca="1">+C$11+C$12*$F403</f>
        <v>6.3076896663840407E-2</v>
      </c>
      <c r="Q403" s="77">
        <f>+C403-15018.5</f>
        <v>36417.853999999999</v>
      </c>
    </row>
    <row r="404" spans="1:17" x14ac:dyDescent="0.2">
      <c r="A404" s="22" t="s">
        <v>116</v>
      </c>
      <c r="B404" s="23" t="s">
        <v>44</v>
      </c>
      <c r="C404" s="22">
        <v>51479.368000000002</v>
      </c>
      <c r="E404" s="24">
        <f>+(C404-C$7)/C$8</f>
        <v>2036.0080733673119</v>
      </c>
      <c r="F404" s="1">
        <f>ROUND(2*E404,0)/2</f>
        <v>2036</v>
      </c>
      <c r="G404" s="1">
        <f>+C404-(C$7+F404*C$8)</f>
        <v>2.3148799999034964E-2</v>
      </c>
      <c r="I404" s="1">
        <f>+G404</f>
        <v>2.3148799999034964E-2</v>
      </c>
      <c r="O404" s="1">
        <f ca="1">+C$11+C$12*$F404</f>
        <v>6.3533746668178737E-2</v>
      </c>
      <c r="Q404" s="77">
        <f>+C404-15018.5</f>
        <v>36460.868000000002</v>
      </c>
    </row>
    <row r="405" spans="1:17" x14ac:dyDescent="0.2">
      <c r="A405" s="22" t="s">
        <v>116</v>
      </c>
      <c r="B405" s="23" t="s">
        <v>44</v>
      </c>
      <c r="C405" s="22">
        <v>51496.595000000001</v>
      </c>
      <c r="E405" s="24">
        <f>+(C405-C$7)/C$8</f>
        <v>2042.0161558023735</v>
      </c>
      <c r="F405" s="1">
        <f>ROUND(2*E405,0)/2</f>
        <v>2042</v>
      </c>
      <c r="G405" s="1">
        <f>+C405-(C$7+F405*C$8)</f>
        <v>4.6323599999595899E-2</v>
      </c>
      <c r="I405" s="1">
        <f>+G405</f>
        <v>4.6323599999595899E-2</v>
      </c>
      <c r="O405" s="1">
        <f ca="1">+C$11+C$12*$F405</f>
        <v>6.3716486669914071E-2</v>
      </c>
      <c r="Q405" s="77">
        <f>+C405-15018.5</f>
        <v>36478.095000000001</v>
      </c>
    </row>
    <row r="406" spans="1:17" x14ac:dyDescent="0.2">
      <c r="A406" s="22" t="s">
        <v>116</v>
      </c>
      <c r="B406" s="23" t="s">
        <v>44</v>
      </c>
      <c r="C406" s="22">
        <v>51496.601000000002</v>
      </c>
      <c r="E406" s="24">
        <f>+(C406-C$7)/C$8</f>
        <v>2042.0182483602548</v>
      </c>
      <c r="F406" s="1">
        <f>ROUND(2*E406,0)/2</f>
        <v>2042</v>
      </c>
      <c r="G406" s="1">
        <f>+C406-(C$7+F406*C$8)</f>
        <v>5.232360000081826E-2</v>
      </c>
      <c r="I406" s="1">
        <f>+G406</f>
        <v>5.232360000081826E-2</v>
      </c>
      <c r="O406" s="1">
        <f ca="1">+C$11+C$12*$F406</f>
        <v>6.3716486669914071E-2</v>
      </c>
      <c r="Q406" s="77">
        <f>+C406-15018.5</f>
        <v>36478.101000000002</v>
      </c>
    </row>
    <row r="407" spans="1:17" x14ac:dyDescent="0.2">
      <c r="A407" s="22" t="s">
        <v>116</v>
      </c>
      <c r="B407" s="23" t="s">
        <v>44</v>
      </c>
      <c r="C407" s="22">
        <v>51516.67</v>
      </c>
      <c r="E407" s="24">
        <f>+(C407-C$7)/C$8</f>
        <v>2049.0175057114616</v>
      </c>
      <c r="F407" s="1">
        <f>ROUND(2*E407,0)/2</f>
        <v>2049</v>
      </c>
      <c r="G407" s="1">
        <f>+C407-(C$7+F407*C$8)</f>
        <v>5.0194199997349642E-2</v>
      </c>
      <c r="I407" s="1">
        <f>+G407</f>
        <v>5.0194199997349642E-2</v>
      </c>
      <c r="O407" s="1">
        <f ca="1">+C$11+C$12*$F407</f>
        <v>6.3929683338605298E-2</v>
      </c>
      <c r="Q407" s="77">
        <f>+C407-15018.5</f>
        <v>36498.17</v>
      </c>
    </row>
    <row r="408" spans="1:17" x14ac:dyDescent="0.2">
      <c r="A408" s="22" t="s">
        <v>116</v>
      </c>
      <c r="B408" s="23" t="s">
        <v>44</v>
      </c>
      <c r="C408" s="22">
        <v>51539.601999999999</v>
      </c>
      <c r="E408" s="24">
        <f>+(C408-C$7)/C$8</f>
        <v>2057.0152619313981</v>
      </c>
      <c r="F408" s="1">
        <f>ROUND(2*E408,0)/2</f>
        <v>2057</v>
      </c>
      <c r="G408" s="1">
        <f>+C408-(C$7+F408*C$8)</f>
        <v>4.3760599997767713E-2</v>
      </c>
      <c r="I408" s="1">
        <f>+G408</f>
        <v>4.3760599997767713E-2</v>
      </c>
      <c r="O408" s="1">
        <f ca="1">+C$11+C$12*$F408</f>
        <v>6.4173336674252401E-2</v>
      </c>
      <c r="Q408" s="77">
        <f>+C408-15018.5</f>
        <v>36521.101999999999</v>
      </c>
    </row>
    <row r="409" spans="1:17" x14ac:dyDescent="0.2">
      <c r="A409" s="22" t="s">
        <v>116</v>
      </c>
      <c r="B409" s="23" t="s">
        <v>44</v>
      </c>
      <c r="C409" s="22">
        <v>51565.39</v>
      </c>
      <c r="E409" s="24">
        <f>+(C409-C$7)/C$8</f>
        <v>2066.0090757025355</v>
      </c>
      <c r="F409" s="1">
        <f>ROUND(2*E409,0)/2</f>
        <v>2066</v>
      </c>
      <c r="G409" s="1">
        <f>+C409-(C$7+F409*C$8)</f>
        <v>2.6022799997008406E-2</v>
      </c>
      <c r="I409" s="1">
        <f>+G409</f>
        <v>2.6022799997008406E-2</v>
      </c>
      <c r="O409" s="1">
        <f ca="1">+C$11+C$12*$F409</f>
        <v>6.4447446676855411E-2</v>
      </c>
      <c r="Q409" s="77">
        <f>+C409-15018.5</f>
        <v>36546.89</v>
      </c>
    </row>
    <row r="410" spans="1:17" x14ac:dyDescent="0.2">
      <c r="A410" s="22" t="s">
        <v>117</v>
      </c>
      <c r="B410" s="23" t="s">
        <v>44</v>
      </c>
      <c r="C410" s="22">
        <v>51565.402999999998</v>
      </c>
      <c r="E410" s="24">
        <f>+(C410-C$7)/C$8</f>
        <v>2066.0136095779435</v>
      </c>
      <c r="F410" s="1">
        <f>ROUND(2*E410,0)/2</f>
        <v>2066</v>
      </c>
      <c r="G410" s="1">
        <f>+C410-(C$7+F410*C$8)</f>
        <v>3.9022799996018875E-2</v>
      </c>
      <c r="I410" s="1">
        <f>+G410</f>
        <v>3.9022799996018875E-2</v>
      </c>
      <c r="O410" s="1">
        <f ca="1">+C$11+C$12*$F410</f>
        <v>6.4447446676855411E-2</v>
      </c>
      <c r="Q410" s="77">
        <f>+C410-15018.5</f>
        <v>36546.902999999998</v>
      </c>
    </row>
    <row r="411" spans="1:17" x14ac:dyDescent="0.2">
      <c r="A411" s="22" t="s">
        <v>117</v>
      </c>
      <c r="B411" s="23" t="s">
        <v>44</v>
      </c>
      <c r="C411" s="22">
        <v>51568.267999999996</v>
      </c>
      <c r="E411" s="24">
        <f>+(C411-C$7)/C$8</f>
        <v>2067.0128059659646</v>
      </c>
      <c r="F411" s="1">
        <f>ROUND(2*E411,0)/2</f>
        <v>2067</v>
      </c>
      <c r="G411" s="1">
        <f>+C411-(C$7+F411*C$8)</f>
        <v>3.671859999303706E-2</v>
      </c>
      <c r="I411" s="1">
        <f>+G411</f>
        <v>3.671859999303706E-2</v>
      </c>
      <c r="O411" s="1">
        <f ca="1">+C$11+C$12*$F411</f>
        <v>6.4477903343811302E-2</v>
      </c>
      <c r="Q411" s="77">
        <f>+C411-15018.5</f>
        <v>36549.767999999996</v>
      </c>
    </row>
    <row r="412" spans="1:17" x14ac:dyDescent="0.2">
      <c r="A412" s="22" t="s">
        <v>116</v>
      </c>
      <c r="B412" s="23" t="s">
        <v>44</v>
      </c>
      <c r="C412" s="22">
        <v>51582.599000000002</v>
      </c>
      <c r="E412" s="24">
        <f>+(C412-C$7)/C$8</f>
        <v>2072.0108804639567</v>
      </c>
      <c r="F412" s="1">
        <f>ROUND(2*E412,0)/2</f>
        <v>2072</v>
      </c>
      <c r="G412" s="1">
        <f>+C412-(C$7+F412*C$8)</f>
        <v>3.1197600001178216E-2</v>
      </c>
      <c r="I412" s="1">
        <f>+G412</f>
        <v>3.1197600001178216E-2</v>
      </c>
      <c r="O412" s="1">
        <f ca="1">+C$11+C$12*$F412</f>
        <v>6.4630186678590745E-2</v>
      </c>
      <c r="Q412" s="77">
        <f>+C412-15018.5</f>
        <v>36564.099000000002</v>
      </c>
    </row>
    <row r="413" spans="1:17" x14ac:dyDescent="0.2">
      <c r="A413" s="22" t="s">
        <v>116</v>
      </c>
      <c r="B413" s="23" t="s">
        <v>44</v>
      </c>
      <c r="C413" s="22">
        <v>51608.396000000001</v>
      </c>
      <c r="E413" s="24">
        <f>+(C413-C$7)/C$8</f>
        <v>2081.0078330719148</v>
      </c>
      <c r="F413" s="1">
        <f>ROUND(2*E413,0)/2</f>
        <v>2081</v>
      </c>
      <c r="G413" s="1">
        <f>+C413-(C$7+F413*C$8)</f>
        <v>2.2459799998614471E-2</v>
      </c>
      <c r="I413" s="1">
        <f>+G413</f>
        <v>2.2459799998614471E-2</v>
      </c>
      <c r="O413" s="1">
        <f ca="1">+C$11+C$12*$F413</f>
        <v>6.4904296681193741E-2</v>
      </c>
      <c r="Q413" s="77">
        <f>+C413-15018.5</f>
        <v>36589.896000000001</v>
      </c>
    </row>
    <row r="414" spans="1:17" x14ac:dyDescent="0.2">
      <c r="A414" s="31" t="s">
        <v>118</v>
      </c>
      <c r="B414" s="33" t="s">
        <v>44</v>
      </c>
      <c r="C414" s="31">
        <v>51720.25</v>
      </c>
      <c r="D414" s="31" t="s">
        <v>33</v>
      </c>
      <c r="E414" s="24">
        <f>+(C414-C$7)/C$8</f>
        <v>2120.0179946027347</v>
      </c>
      <c r="F414" s="1">
        <f>ROUND(2*E414,0)/2</f>
        <v>2120</v>
      </c>
      <c r="G414" s="1">
        <f>+C414-(C$7+F414*C$8)</f>
        <v>5.1595999997516628E-2</v>
      </c>
      <c r="I414" s="1">
        <f>+G414</f>
        <v>5.1595999997516628E-2</v>
      </c>
      <c r="O414" s="1">
        <f ca="1">+C$11+C$12*$F414</f>
        <v>6.609210669247341E-2</v>
      </c>
      <c r="Q414" s="77">
        <f>+C414-15018.5</f>
        <v>36701.75</v>
      </c>
    </row>
    <row r="415" spans="1:17" x14ac:dyDescent="0.2">
      <c r="A415" s="31" t="s">
        <v>118</v>
      </c>
      <c r="B415" s="33" t="s">
        <v>44</v>
      </c>
      <c r="C415" s="31">
        <v>51757.499100000001</v>
      </c>
      <c r="D415" s="31" t="s">
        <v>33</v>
      </c>
      <c r="E415" s="24">
        <f>+(C415-C$7)/C$8</f>
        <v>2133.0089775615716</v>
      </c>
      <c r="F415" s="1">
        <f>ROUND(2*E415,0)/2</f>
        <v>2133</v>
      </c>
      <c r="G415" s="1">
        <f>+C415-(C$7+F415*C$8)</f>
        <v>2.5741400000697467E-2</v>
      </c>
      <c r="I415" s="1">
        <f>+G415</f>
        <v>2.5741400000697467E-2</v>
      </c>
      <c r="O415" s="1">
        <f ca="1">+C$11+C$12*$F415</f>
        <v>6.6488043362899971E-2</v>
      </c>
      <c r="Q415" s="77">
        <f>+C415-15018.5</f>
        <v>36738.999100000001</v>
      </c>
    </row>
    <row r="416" spans="1:17" x14ac:dyDescent="0.2">
      <c r="A416" s="31" t="s">
        <v>118</v>
      </c>
      <c r="B416" s="33" t="s">
        <v>44</v>
      </c>
      <c r="C416" s="31">
        <v>51757.518499999998</v>
      </c>
      <c r="D416" s="31" t="s">
        <v>33</v>
      </c>
      <c r="E416" s="24">
        <f>+(C416-C$7)/C$8</f>
        <v>2133.0157434987182</v>
      </c>
      <c r="F416" s="1">
        <f>ROUND(2*E416,0)/2</f>
        <v>2133</v>
      </c>
      <c r="G416" s="1">
        <f>+C416-(C$7+F416*C$8)</f>
        <v>4.5141399998101406E-2</v>
      </c>
      <c r="I416" s="1">
        <f>+G416</f>
        <v>4.5141399998101406E-2</v>
      </c>
      <c r="O416" s="1">
        <f ca="1">+C$11+C$12*$F416</f>
        <v>6.6488043362899971E-2</v>
      </c>
      <c r="Q416" s="77">
        <f>+C416-15018.5</f>
        <v>36739.018499999998</v>
      </c>
    </row>
    <row r="417" spans="1:17" x14ac:dyDescent="0.2">
      <c r="A417" s="34" t="s">
        <v>119</v>
      </c>
      <c r="B417" s="35"/>
      <c r="C417" s="31">
        <v>51783.33</v>
      </c>
      <c r="D417" s="31">
        <v>1.2999999999999999E-2</v>
      </c>
      <c r="E417" s="24">
        <f>+(C417-C$7)/C$8</f>
        <v>2142.0177531215559</v>
      </c>
      <c r="F417" s="1">
        <f>ROUND(2*E417,0)/2</f>
        <v>2142</v>
      </c>
      <c r="G417" s="1">
        <f>+C417-(C$7+F417*C$8)</f>
        <v>5.0903600000310689E-2</v>
      </c>
      <c r="I417" s="1">
        <f>+G417</f>
        <v>5.0903600000310689E-2</v>
      </c>
      <c r="O417" s="1">
        <f ca="1">+C$11+C$12*$F417</f>
        <v>6.6762153365502966E-2</v>
      </c>
      <c r="Q417" s="77">
        <f>+C417-15018.5</f>
        <v>36764.83</v>
      </c>
    </row>
    <row r="418" spans="1:17" x14ac:dyDescent="0.2">
      <c r="A418" s="34" t="s">
        <v>119</v>
      </c>
      <c r="B418" s="33" t="s">
        <v>44</v>
      </c>
      <c r="C418" s="31">
        <v>51803.385999999999</v>
      </c>
      <c r="D418" s="31">
        <v>5.0000000000000001E-3</v>
      </c>
      <c r="E418" s="24">
        <f>+(C418-C$7)/C$8</f>
        <v>2149.0124765973551</v>
      </c>
      <c r="F418" s="1">
        <f>ROUND(2*E418,0)/2</f>
        <v>2149</v>
      </c>
      <c r="G418" s="1">
        <f>+C418-(C$7+F418*C$8)</f>
        <v>3.5774199997831602E-2</v>
      </c>
      <c r="I418" s="1">
        <f>+G418</f>
        <v>3.5774199997831602E-2</v>
      </c>
      <c r="O418" s="1">
        <f ca="1">+C$11+C$12*$F418</f>
        <v>6.6975350034194192E-2</v>
      </c>
      <c r="Q418" s="77">
        <f>+C418-15018.5</f>
        <v>36784.885999999999</v>
      </c>
    </row>
    <row r="419" spans="1:17" x14ac:dyDescent="0.2">
      <c r="A419" s="34" t="s">
        <v>119</v>
      </c>
      <c r="B419" s="33" t="s">
        <v>44</v>
      </c>
      <c r="C419" s="31">
        <v>51846.404000000002</v>
      </c>
      <c r="D419" s="31">
        <v>5.0000000000000001E-3</v>
      </c>
      <c r="E419" s="24">
        <f>+(C419-C$7)/C$8</f>
        <v>2164.015419082496</v>
      </c>
      <c r="F419" s="1">
        <f>ROUND(2*E419,0)/2</f>
        <v>2164</v>
      </c>
      <c r="G419" s="1">
        <f>+C419-(C$7+F419*C$8)</f>
        <v>4.4211200001882389E-2</v>
      </c>
      <c r="I419" s="1">
        <f>+G419</f>
        <v>4.4211200001882389E-2</v>
      </c>
      <c r="O419" s="1">
        <f ca="1">+C$11+C$12*$F419</f>
        <v>6.7432200038532522E-2</v>
      </c>
      <c r="Q419" s="77">
        <f>+C419-15018.5</f>
        <v>36827.904000000002</v>
      </c>
    </row>
    <row r="420" spans="1:17" x14ac:dyDescent="0.2">
      <c r="A420" s="34" t="s">
        <v>119</v>
      </c>
      <c r="B420" s="33" t="s">
        <v>44</v>
      </c>
      <c r="C420" s="31">
        <v>51869.322999999997</v>
      </c>
      <c r="D420" s="31">
        <v>5.0000000000000001E-3</v>
      </c>
      <c r="E420" s="24">
        <f>+(C420-C$7)/C$8</f>
        <v>2172.0086414270227</v>
      </c>
      <c r="F420" s="1">
        <f>ROUND(2*E420,0)/2</f>
        <v>2172</v>
      </c>
      <c r="G420" s="1">
        <f>+C420-(C$7+F420*C$8)</f>
        <v>2.4777599996014033E-2</v>
      </c>
      <c r="I420" s="1">
        <f>+G420</f>
        <v>2.4777599996014033E-2</v>
      </c>
      <c r="O420" s="1">
        <f ca="1">+C$11+C$12*$F420</f>
        <v>6.767585337417964E-2</v>
      </c>
      <c r="Q420" s="77">
        <f>+C420-15018.5</f>
        <v>36850.822999999997</v>
      </c>
    </row>
    <row r="421" spans="1:17" x14ac:dyDescent="0.2">
      <c r="A421" s="34" t="s">
        <v>119</v>
      </c>
      <c r="B421" s="33" t="s">
        <v>44</v>
      </c>
      <c r="C421" s="31">
        <v>51906.608999999997</v>
      </c>
      <c r="D421" s="31">
        <v>7.0000000000000001E-3</v>
      </c>
      <c r="E421" s="24">
        <f>+(C421-C$7)/C$8</f>
        <v>2185.0124936168249</v>
      </c>
      <c r="F421" s="1">
        <f>ROUND(2*E421,0)/2</f>
        <v>2185</v>
      </c>
      <c r="G421" s="1">
        <f>+C421-(C$7+F421*C$8)</f>
        <v>3.582299999834504E-2</v>
      </c>
      <c r="I421" s="1">
        <f>+G421</f>
        <v>3.582299999834504E-2</v>
      </c>
      <c r="O421" s="1">
        <f ca="1">+C$11+C$12*$F421</f>
        <v>6.8071790044606201E-2</v>
      </c>
      <c r="Q421" s="77">
        <f>+C421-15018.5</f>
        <v>36888.108999999997</v>
      </c>
    </row>
    <row r="422" spans="1:17" x14ac:dyDescent="0.2">
      <c r="A422" s="22" t="s">
        <v>116</v>
      </c>
      <c r="B422" s="23" t="s">
        <v>44</v>
      </c>
      <c r="C422" s="22">
        <v>51906.625</v>
      </c>
      <c r="E422" s="24">
        <f>+(C422-C$7)/C$8</f>
        <v>2185.0180737711748</v>
      </c>
      <c r="F422" s="1">
        <f>ROUND(2*E422,0)/2</f>
        <v>2185</v>
      </c>
      <c r="G422" s="1">
        <f>+C422-(C$7+F422*C$8)</f>
        <v>5.1823000001604669E-2</v>
      </c>
      <c r="I422" s="1">
        <f>+G422</f>
        <v>5.1823000001604669E-2</v>
      </c>
      <c r="O422" s="1">
        <f ca="1">+C$11+C$12*$F422</f>
        <v>6.8071790044606201E-2</v>
      </c>
      <c r="Q422" s="77">
        <f>+C422-15018.5</f>
        <v>36888.125</v>
      </c>
    </row>
    <row r="423" spans="1:17" x14ac:dyDescent="0.2">
      <c r="A423" s="34" t="s">
        <v>119</v>
      </c>
      <c r="B423" s="33" t="s">
        <v>44</v>
      </c>
      <c r="C423" s="31">
        <v>51912.345000000001</v>
      </c>
      <c r="D423" s="31">
        <v>5.0000000000000001E-3</v>
      </c>
      <c r="E423" s="24">
        <f>+(C423-C$7)/C$8</f>
        <v>2187.0129789507509</v>
      </c>
      <c r="F423" s="1">
        <f>ROUND(2*E423,0)/2</f>
        <v>2187</v>
      </c>
      <c r="G423" s="1">
        <f>+C423-(C$7+F423*C$8)</f>
        <v>3.7214600000879727E-2</v>
      </c>
      <c r="I423" s="1">
        <f>+G423</f>
        <v>3.7214600000879727E-2</v>
      </c>
      <c r="O423" s="1">
        <f ca="1">+C$11+C$12*$F423</f>
        <v>6.813270337851797E-2</v>
      </c>
      <c r="Q423" s="77">
        <f>+C423-15018.5</f>
        <v>36893.845000000001</v>
      </c>
    </row>
    <row r="424" spans="1:17" x14ac:dyDescent="0.2">
      <c r="A424" s="22" t="s">
        <v>116</v>
      </c>
      <c r="B424" s="23" t="s">
        <v>44</v>
      </c>
      <c r="C424" s="22">
        <v>51929.544999999998</v>
      </c>
      <c r="E424" s="24">
        <f>+(C424-C$7)/C$8</f>
        <v>2193.0116448753492</v>
      </c>
      <c r="F424" s="1">
        <f>ROUND(2*E424,0)/2</f>
        <v>2193</v>
      </c>
      <c r="G424" s="1">
        <f>+C424-(C$7+F424*C$8)</f>
        <v>3.3389399999578018E-2</v>
      </c>
      <c r="I424" s="1">
        <f>+G424</f>
        <v>3.3389399999578018E-2</v>
      </c>
      <c r="O424" s="1">
        <f ca="1">+C$11+C$12*$F424</f>
        <v>6.8315443380253305E-2</v>
      </c>
      <c r="Q424" s="77">
        <f>+C424-15018.5</f>
        <v>36911.044999999998</v>
      </c>
    </row>
    <row r="425" spans="1:17" x14ac:dyDescent="0.2">
      <c r="A425" s="34" t="s">
        <v>119</v>
      </c>
      <c r="B425" s="33" t="s">
        <v>44</v>
      </c>
      <c r="C425" s="31">
        <v>51972.561000000002</v>
      </c>
      <c r="D425" s="31">
        <v>8.0000000000000002E-3</v>
      </c>
      <c r="E425" s="24">
        <f>+(C425-C$7)/C$8</f>
        <v>2208.0138898411965</v>
      </c>
      <c r="F425" s="1">
        <f>ROUND(2*E425,0)/2</f>
        <v>2208</v>
      </c>
      <c r="G425" s="1">
        <f>+C425-(C$7+F425*C$8)</f>
        <v>3.9826400003221352E-2</v>
      </c>
      <c r="I425" s="1">
        <f>+G425</f>
        <v>3.9826400003221352E-2</v>
      </c>
      <c r="O425" s="1">
        <f ca="1">+C$11+C$12*$F425</f>
        <v>6.8772293384591635E-2</v>
      </c>
      <c r="Q425" s="77">
        <f>+C425-15018.5</f>
        <v>36954.061000000002</v>
      </c>
    </row>
    <row r="426" spans="1:17" x14ac:dyDescent="0.2">
      <c r="A426" s="34" t="s">
        <v>119</v>
      </c>
      <c r="B426" s="33" t="s">
        <v>44</v>
      </c>
      <c r="C426" s="31">
        <v>51978.286</v>
      </c>
      <c r="D426" s="31">
        <v>8.0000000000000002E-3</v>
      </c>
      <c r="E426" s="24">
        <f>+(C426-C$7)/C$8</f>
        <v>2210.0105388190059</v>
      </c>
      <c r="F426" s="1">
        <f>ROUND(2*E426,0)/2</f>
        <v>2210</v>
      </c>
      <c r="G426" s="1">
        <f>+C426-(C$7+F426*C$8)</f>
        <v>3.0217999999877065E-2</v>
      </c>
      <c r="I426" s="1">
        <f>+G426</f>
        <v>3.0217999999877065E-2</v>
      </c>
      <c r="O426" s="1">
        <f ca="1">+C$11+C$12*$F426</f>
        <v>6.8833206718503417E-2</v>
      </c>
      <c r="Q426" s="77">
        <f>+C426-15018.5</f>
        <v>36959.786</v>
      </c>
    </row>
    <row r="427" spans="1:17" x14ac:dyDescent="0.2">
      <c r="A427" s="34" t="s">
        <v>119</v>
      </c>
      <c r="B427" s="33" t="s">
        <v>44</v>
      </c>
      <c r="C427" s="31">
        <v>52147.459000000003</v>
      </c>
      <c r="D427" s="31">
        <v>5.0000000000000001E-3</v>
      </c>
      <c r="E427" s="24">
        <f>+(C427-C$7)/C$8</f>
        <v>2269.0112545435541</v>
      </c>
      <c r="F427" s="1">
        <f>ROUND(2*E427,0)/2</f>
        <v>2269</v>
      </c>
      <c r="G427" s="1">
        <f>+C427-(C$7+F427*C$8)</f>
        <v>3.2270200004859362E-2</v>
      </c>
      <c r="I427" s="1">
        <f>+G427</f>
        <v>3.2270200004859362E-2</v>
      </c>
      <c r="O427" s="1">
        <f ca="1">+C$11+C$12*$F427</f>
        <v>7.0630150068900874E-2</v>
      </c>
      <c r="Q427" s="77">
        <f>+C427-15018.5</f>
        <v>37128.959000000003</v>
      </c>
    </row>
    <row r="428" spans="1:17" x14ac:dyDescent="0.2">
      <c r="A428" s="34" t="s">
        <v>119</v>
      </c>
      <c r="B428" s="33" t="s">
        <v>44</v>
      </c>
      <c r="C428" s="31">
        <v>52150.347000000002</v>
      </c>
      <c r="D428" s="31">
        <v>6.0000000000000001E-3</v>
      </c>
      <c r="E428" s="24">
        <f>+(C428-C$7)/C$8</f>
        <v>2270.0184724034516</v>
      </c>
      <c r="F428" s="1">
        <f>ROUND(2*E428,0)/2</f>
        <v>2270</v>
      </c>
      <c r="G428" s="1">
        <f>+C428-(C$7+F428*C$8)</f>
        <v>5.2966000002925284E-2</v>
      </c>
      <c r="I428" s="1">
        <f>+G428</f>
        <v>5.2966000002925284E-2</v>
      </c>
      <c r="O428" s="1">
        <f ca="1">+C$11+C$12*$F428</f>
        <v>7.0660606735856751E-2</v>
      </c>
      <c r="Q428" s="77">
        <f>+C428-15018.5</f>
        <v>37131.847000000002</v>
      </c>
    </row>
    <row r="429" spans="1:17" x14ac:dyDescent="0.2">
      <c r="A429" s="22" t="s">
        <v>120</v>
      </c>
      <c r="B429" s="23" t="s">
        <v>44</v>
      </c>
      <c r="C429" s="22">
        <v>52176.152999999998</v>
      </c>
      <c r="E429" s="24">
        <f>+(C429-C$7)/C$8</f>
        <v>2279.0185638482299</v>
      </c>
      <c r="F429" s="1">
        <f>ROUND(2*E429,0)/2</f>
        <v>2279</v>
      </c>
      <c r="G429" s="1">
        <f>+C429-(C$7+F429*C$8)</f>
        <v>5.3228199998557102E-2</v>
      </c>
      <c r="J429" s="1">
        <f>+G429</f>
        <v>5.3228199998557102E-2</v>
      </c>
      <c r="O429" s="1">
        <f ca="1">+C$11+C$12*$F429</f>
        <v>7.093471673845976E-2</v>
      </c>
      <c r="Q429" s="77">
        <f>+C429-15018.5</f>
        <v>37157.652999999998</v>
      </c>
    </row>
    <row r="430" spans="1:17" x14ac:dyDescent="0.2">
      <c r="A430" s="31" t="s">
        <v>118</v>
      </c>
      <c r="B430" s="33" t="s">
        <v>44</v>
      </c>
      <c r="C430" s="31">
        <v>52178.99</v>
      </c>
      <c r="D430" s="31" t="s">
        <v>33</v>
      </c>
      <c r="E430" s="24">
        <f>+(C430-C$7)/C$8</f>
        <v>2280.0079949661417</v>
      </c>
      <c r="F430" s="1">
        <f>ROUND(2*E430,0)/2</f>
        <v>2280</v>
      </c>
      <c r="G430" s="1">
        <f>+C430-(C$7+F430*C$8)</f>
        <v>2.2923999997146893E-2</v>
      </c>
      <c r="I430" s="1">
        <f>+G430</f>
        <v>2.2923999997146893E-2</v>
      </c>
      <c r="O430" s="1">
        <f ca="1">+C$11+C$12*$F430</f>
        <v>7.0965173405415652E-2</v>
      </c>
      <c r="Q430" s="77">
        <f>+C430-15018.5</f>
        <v>37160.49</v>
      </c>
    </row>
    <row r="431" spans="1:17" x14ac:dyDescent="0.2">
      <c r="A431" s="22" t="s">
        <v>120</v>
      </c>
      <c r="B431" s="23" t="s">
        <v>44</v>
      </c>
      <c r="C431" s="22">
        <v>52196.22</v>
      </c>
      <c r="E431" s="24">
        <f>+(C431-C$7)/C$8</f>
        <v>2286.0171236801452</v>
      </c>
      <c r="F431" s="1">
        <f>ROUND(2*E431,0)/2</f>
        <v>2286</v>
      </c>
      <c r="G431" s="1">
        <f>+C431-(C$7+F431*C$8)</f>
        <v>4.9098800001956988E-2</v>
      </c>
      <c r="J431" s="1">
        <f>+G431</f>
        <v>4.9098800001956988E-2</v>
      </c>
      <c r="O431" s="1">
        <f ca="1">+C$11+C$12*$F431</f>
        <v>7.1147913407150973E-2</v>
      </c>
      <c r="Q431" s="77">
        <f>+C431-15018.5</f>
        <v>37177.72</v>
      </c>
    </row>
    <row r="432" spans="1:17" x14ac:dyDescent="0.2">
      <c r="A432" s="22" t="s">
        <v>116</v>
      </c>
      <c r="B432" s="23" t="s">
        <v>44</v>
      </c>
      <c r="C432" s="22">
        <v>52207.682999999997</v>
      </c>
      <c r="E432" s="24">
        <f>+(C432-C$7)/C$8</f>
        <v>2290.014955511172</v>
      </c>
      <c r="F432" s="1">
        <f>ROUND(2*E432,0)/2</f>
        <v>2290</v>
      </c>
      <c r="G432" s="1">
        <f>+C432-(C$7+F432*C$8)</f>
        <v>4.2881999994278885E-2</v>
      </c>
      <c r="I432" s="1">
        <f>+G432</f>
        <v>4.2881999994278885E-2</v>
      </c>
      <c r="O432" s="1">
        <f ca="1">+C$11+C$12*$F432</f>
        <v>7.1269740074974539E-2</v>
      </c>
      <c r="Q432" s="77">
        <f>+C432-15018.5</f>
        <v>37189.182999999997</v>
      </c>
    </row>
    <row r="433" spans="1:17" x14ac:dyDescent="0.2">
      <c r="A433" s="22" t="s">
        <v>121</v>
      </c>
      <c r="B433" s="23" t="s">
        <v>44</v>
      </c>
      <c r="C433" s="22">
        <v>52213.430999999997</v>
      </c>
      <c r="E433" s="24">
        <f>+(C433-C$7)/C$8</f>
        <v>2292.0196259608574</v>
      </c>
      <c r="F433" s="1">
        <f>ROUND(2*E433,0)/2</f>
        <v>2292</v>
      </c>
      <c r="G433" s="1">
        <f>+C433-(C$7+F433*C$8)</f>
        <v>5.6273599999258295E-2</v>
      </c>
      <c r="I433" s="1">
        <f>+G433</f>
        <v>5.6273599999258295E-2</v>
      </c>
      <c r="O433" s="1">
        <f ca="1">+C$11+C$12*$F433</f>
        <v>7.1330653408886308E-2</v>
      </c>
      <c r="Q433" s="77">
        <f>+C433-15018.5</f>
        <v>37194.930999999997</v>
      </c>
    </row>
    <row r="434" spans="1:17" x14ac:dyDescent="0.2">
      <c r="A434" s="22" t="s">
        <v>116</v>
      </c>
      <c r="B434" s="23" t="s">
        <v>44</v>
      </c>
      <c r="C434" s="22">
        <v>52230.633000000002</v>
      </c>
      <c r="E434" s="24">
        <f>+(C434-C$7)/C$8</f>
        <v>2298.0189894047521</v>
      </c>
      <c r="F434" s="1">
        <f>ROUND(2*E434,0)/2</f>
        <v>2298</v>
      </c>
      <c r="G434" s="1">
        <f>+C434-(C$7+F434*C$8)</f>
        <v>5.4448399998364039E-2</v>
      </c>
      <c r="I434" s="1">
        <f>+G434</f>
        <v>5.4448399998364039E-2</v>
      </c>
      <c r="O434" s="1">
        <f ca="1">+C$11+C$12*$F434</f>
        <v>7.1513393410621642E-2</v>
      </c>
      <c r="Q434" s="77">
        <f>+C434-15018.5</f>
        <v>37212.133000000002</v>
      </c>
    </row>
    <row r="435" spans="1:17" x14ac:dyDescent="0.2">
      <c r="A435" s="22" t="s">
        <v>116</v>
      </c>
      <c r="B435" s="23" t="s">
        <v>44</v>
      </c>
      <c r="C435" s="22">
        <v>52230.642999999996</v>
      </c>
      <c r="E435" s="24">
        <f>+(C435-C$7)/C$8</f>
        <v>2298.0224770012178</v>
      </c>
      <c r="F435" s="1">
        <f>ROUND(2*E435,0)/2</f>
        <v>2298</v>
      </c>
      <c r="G435" s="1">
        <f>+C435-(C$7+F435*C$8)</f>
        <v>6.4448399993125349E-2</v>
      </c>
      <c r="I435" s="1">
        <f>+G435</f>
        <v>6.4448399993125349E-2</v>
      </c>
      <c r="O435" s="1">
        <f ca="1">+C$11+C$12*$F435</f>
        <v>7.1513393410621642E-2</v>
      </c>
      <c r="Q435" s="77">
        <f>+C435-15018.5</f>
        <v>37212.142999999996</v>
      </c>
    </row>
    <row r="436" spans="1:17" x14ac:dyDescent="0.2">
      <c r="A436" s="22" t="s">
        <v>120</v>
      </c>
      <c r="B436" s="23" t="s">
        <v>44</v>
      </c>
      <c r="C436" s="22">
        <v>52239.235999999997</v>
      </c>
      <c r="E436" s="24">
        <f>+(C436-C$7)/C$8</f>
        <v>2301.0193686459902</v>
      </c>
      <c r="F436" s="1">
        <f>ROUND(2*E436,0)/2</f>
        <v>2301</v>
      </c>
      <c r="G436" s="1">
        <f>+C436-(C$7+F436*C$8)</f>
        <v>5.5535799998324364E-2</v>
      </c>
      <c r="J436" s="1">
        <f>+G436</f>
        <v>5.5535799998324364E-2</v>
      </c>
      <c r="O436" s="1">
        <f ca="1">+C$11+C$12*$F436</f>
        <v>7.1604763411489317E-2</v>
      </c>
      <c r="Q436" s="77">
        <f>+C436-15018.5</f>
        <v>37220.735999999997</v>
      </c>
    </row>
    <row r="437" spans="1:17" x14ac:dyDescent="0.2">
      <c r="A437" s="22" t="s">
        <v>120</v>
      </c>
      <c r="B437" s="23" t="s">
        <v>44</v>
      </c>
      <c r="C437" s="22">
        <v>52242.075299999997</v>
      </c>
      <c r="E437" s="24">
        <f>+(C437-C$7)/C$8</f>
        <v>2302.0096019110897</v>
      </c>
      <c r="F437" s="1">
        <f>ROUND(2*E437,0)/2</f>
        <v>2302</v>
      </c>
      <c r="G437" s="1">
        <f>+C437-(C$7+F437*C$8)</f>
        <v>2.753159999701893E-2</v>
      </c>
      <c r="K437" s="1">
        <f>+G437</f>
        <v>2.753159999701893E-2</v>
      </c>
      <c r="O437" s="1">
        <f ca="1">+C$11+C$12*$F437</f>
        <v>7.1635220078445208E-2</v>
      </c>
      <c r="Q437" s="77">
        <f>+C437-15018.5</f>
        <v>37223.575299999997</v>
      </c>
    </row>
    <row r="438" spans="1:17" x14ac:dyDescent="0.2">
      <c r="A438" s="22" t="s">
        <v>120</v>
      </c>
      <c r="B438" s="23" t="s">
        <v>44</v>
      </c>
      <c r="C438" s="22">
        <v>52242.086000000003</v>
      </c>
      <c r="E438" s="24">
        <f>+(C438-C$7)/C$8</f>
        <v>2302.0133336393123</v>
      </c>
      <c r="F438" s="1">
        <f>ROUND(2*E438,0)/2</f>
        <v>2302</v>
      </c>
      <c r="G438" s="1">
        <f>+C438-(C$7+F438*C$8)</f>
        <v>3.8231600003200583E-2</v>
      </c>
      <c r="J438" s="1">
        <f>+G438</f>
        <v>3.8231600003200583E-2</v>
      </c>
      <c r="O438" s="1">
        <f ca="1">+C$11+C$12*$F438</f>
        <v>7.1635220078445208E-2</v>
      </c>
      <c r="Q438" s="77">
        <f>+C438-15018.5</f>
        <v>37223.586000000003</v>
      </c>
    </row>
    <row r="439" spans="1:17" x14ac:dyDescent="0.2">
      <c r="A439" s="22" t="s">
        <v>116</v>
      </c>
      <c r="B439" s="23" t="s">
        <v>44</v>
      </c>
      <c r="C439" s="22">
        <v>52253.565999999999</v>
      </c>
      <c r="E439" s="24">
        <f>+(C439-C$7)/C$8</f>
        <v>2306.0170943843341</v>
      </c>
      <c r="F439" s="1">
        <f>ROUND(2*E439,0)/2</f>
        <v>2306</v>
      </c>
      <c r="G439" s="1">
        <f>+C439-(C$7+F439*C$8)</f>
        <v>4.9014799995347857E-2</v>
      </c>
      <c r="I439" s="1">
        <f>+G439</f>
        <v>4.9014799995347857E-2</v>
      </c>
      <c r="O439" s="1">
        <f ca="1">+C$11+C$12*$F439</f>
        <v>7.175704674626876E-2</v>
      </c>
      <c r="Q439" s="77">
        <f>+C439-15018.5</f>
        <v>37235.065999999999</v>
      </c>
    </row>
    <row r="440" spans="1:17" x14ac:dyDescent="0.2">
      <c r="A440" s="22" t="s">
        <v>121</v>
      </c>
      <c r="B440" s="23" t="s">
        <v>44</v>
      </c>
      <c r="C440" s="22">
        <v>52279.351000000002</v>
      </c>
      <c r="E440" s="24">
        <f>+(C440-C$7)/C$8</f>
        <v>2315.0098618765323</v>
      </c>
      <c r="F440" s="1">
        <f>ROUND(2*E440,0)/2</f>
        <v>2315</v>
      </c>
      <c r="G440" s="1">
        <f>+C440-(C$7+F440*C$8)</f>
        <v>2.8276999997615349E-2</v>
      </c>
      <c r="I440" s="1">
        <f>+G440</f>
        <v>2.8276999997615349E-2</v>
      </c>
      <c r="O440" s="1">
        <f ca="1">+C$11+C$12*$F440</f>
        <v>7.2031156748871755E-2</v>
      </c>
      <c r="Q440" s="77">
        <f>+C440-15018.5</f>
        <v>37260.851000000002</v>
      </c>
    </row>
    <row r="441" spans="1:17" x14ac:dyDescent="0.2">
      <c r="A441" s="22" t="s">
        <v>116</v>
      </c>
      <c r="B441" s="23" t="s">
        <v>44</v>
      </c>
      <c r="C441" s="22">
        <v>52296.578999999998</v>
      </c>
      <c r="E441" s="24">
        <f>+(C441-C$7)/C$8</f>
        <v>2321.0182930712399</v>
      </c>
      <c r="F441" s="1">
        <f>ROUND(2*E441,0)/2</f>
        <v>2321</v>
      </c>
      <c r="G441" s="1">
        <f>+C441-(C$7+F441*C$8)</f>
        <v>5.2451799994742032E-2</v>
      </c>
      <c r="I441" s="1">
        <f>+G441</f>
        <v>5.2451799994742032E-2</v>
      </c>
      <c r="O441" s="1">
        <f ca="1">+C$11+C$12*$F441</f>
        <v>7.221389675060709E-2</v>
      </c>
      <c r="Q441" s="77">
        <f>+C441-15018.5</f>
        <v>37278.078999999998</v>
      </c>
    </row>
    <row r="442" spans="1:17" x14ac:dyDescent="0.2">
      <c r="A442" s="22" t="s">
        <v>116</v>
      </c>
      <c r="B442" s="23" t="s">
        <v>44</v>
      </c>
      <c r="C442" s="22">
        <v>52316.648999999998</v>
      </c>
      <c r="E442" s="24">
        <f>+(C442-C$7)/C$8</f>
        <v>2328.0178991820949</v>
      </c>
      <c r="F442" s="1">
        <f>ROUND(2*E442,0)/2</f>
        <v>2328</v>
      </c>
      <c r="G442" s="1">
        <f>+C442-(C$7+F442*C$8)</f>
        <v>5.132239999511512E-2</v>
      </c>
      <c r="I442" s="1">
        <f>+G442</f>
        <v>5.132239999511512E-2</v>
      </c>
      <c r="O442" s="1">
        <f ca="1">+C$11+C$12*$F442</f>
        <v>7.2427093419298316E-2</v>
      </c>
      <c r="Q442" s="77">
        <f>+C442-15018.5</f>
        <v>37298.148999999998</v>
      </c>
    </row>
    <row r="443" spans="1:17" x14ac:dyDescent="0.2">
      <c r="A443" s="31" t="s">
        <v>118</v>
      </c>
      <c r="B443" s="33" t="s">
        <v>44</v>
      </c>
      <c r="C443" s="31">
        <v>52322.388899999998</v>
      </c>
      <c r="D443" s="31" t="s">
        <v>33</v>
      </c>
      <c r="E443" s="24">
        <f>+(C443-C$7)/C$8</f>
        <v>2330.0197446786419</v>
      </c>
      <c r="F443" s="1">
        <f>ROUND(2*E443,0)/2</f>
        <v>2330</v>
      </c>
      <c r="G443" s="1">
        <f>+C443-(C$7+F443*C$8)</f>
        <v>5.661399999371497E-2</v>
      </c>
      <c r="I443" s="1">
        <f>+G443</f>
        <v>5.661399999371497E-2</v>
      </c>
      <c r="O443" s="1">
        <f ca="1">+C$11+C$12*$F443</f>
        <v>7.2488006753210099E-2</v>
      </c>
      <c r="Q443" s="77">
        <f>+C443-15018.5</f>
        <v>37303.888899999998</v>
      </c>
    </row>
    <row r="444" spans="1:17" x14ac:dyDescent="0.2">
      <c r="A444" s="31" t="s">
        <v>118</v>
      </c>
      <c r="B444" s="33" t="s">
        <v>44</v>
      </c>
      <c r="C444" s="31">
        <v>52345.336600000002</v>
      </c>
      <c r="D444" s="31" t="s">
        <v>33</v>
      </c>
      <c r="E444" s="24">
        <f>+(C444-C$7)/C$8</f>
        <v>2338.0229764250344</v>
      </c>
      <c r="F444" s="1">
        <f>ROUND(2*E444,0)/2</f>
        <v>2338</v>
      </c>
      <c r="G444" s="1">
        <f>+C444-(C$7+F444*C$8)</f>
        <v>6.5880400004971307E-2</v>
      </c>
      <c r="I444" s="1">
        <f>+G444</f>
        <v>6.5880400004971307E-2</v>
      </c>
      <c r="O444" s="1">
        <f ca="1">+C$11+C$12*$F444</f>
        <v>7.2731660088857203E-2</v>
      </c>
      <c r="Q444" s="77">
        <f>+C444-15018.5</f>
        <v>37326.836600000002</v>
      </c>
    </row>
    <row r="445" spans="1:17" x14ac:dyDescent="0.2">
      <c r="A445" s="34" t="s">
        <v>119</v>
      </c>
      <c r="B445" s="33" t="s">
        <v>44</v>
      </c>
      <c r="C445" s="31">
        <v>52517.362000000001</v>
      </c>
      <c r="D445" s="31">
        <v>7.0000000000000001E-3</v>
      </c>
      <c r="E445" s="24">
        <f>+(C445-C$7)/C$8</f>
        <v>2398.0184941660532</v>
      </c>
      <c r="F445" s="1">
        <f>ROUND(2*E445,0)/2</f>
        <v>2398</v>
      </c>
      <c r="G445" s="1">
        <f>+C445-(C$7+F445*C$8)</f>
        <v>5.3028399997856468E-2</v>
      </c>
      <c r="I445" s="1">
        <f>+G445</f>
        <v>5.3028399997856468E-2</v>
      </c>
      <c r="O445" s="1">
        <f ca="1">+C$11+C$12*$F445</f>
        <v>7.4559060106210537E-2</v>
      </c>
      <c r="Q445" s="77">
        <f>+C445-15018.5</f>
        <v>37498.862000000001</v>
      </c>
    </row>
    <row r="446" spans="1:17" x14ac:dyDescent="0.2">
      <c r="A446" s="22" t="s">
        <v>122</v>
      </c>
      <c r="B446" s="23" t="s">
        <v>44</v>
      </c>
      <c r="C446" s="22">
        <v>52531.7</v>
      </c>
      <c r="E446" s="24">
        <f>+(C446-C$7)/C$8</f>
        <v>2403.0190099815695</v>
      </c>
      <c r="F446" s="1">
        <f>ROUND(2*E446,0)/2</f>
        <v>2403</v>
      </c>
      <c r="G446" s="1">
        <f>+C446-(C$7+F446*C$8)</f>
        <v>5.4507399996509776E-2</v>
      </c>
      <c r="I446" s="1">
        <f>+G446</f>
        <v>5.4507399996509776E-2</v>
      </c>
      <c r="O446" s="1">
        <f ca="1">+C$11+C$12*$F446</f>
        <v>7.4711343440989994E-2</v>
      </c>
      <c r="Q446" s="77">
        <f>+C446-15018.5</f>
        <v>37513.199999999997</v>
      </c>
    </row>
    <row r="447" spans="1:17" x14ac:dyDescent="0.2">
      <c r="A447" s="22" t="s">
        <v>123</v>
      </c>
      <c r="B447" s="23" t="s">
        <v>44</v>
      </c>
      <c r="C447" s="22">
        <v>52568.966999999997</v>
      </c>
      <c r="E447" s="24">
        <f>+(C447-C$7)/C$8</f>
        <v>2416.0162357380832</v>
      </c>
      <c r="F447" s="1">
        <f>ROUND(2*E447,0)/2</f>
        <v>2416</v>
      </c>
      <c r="G447" s="1">
        <f>+C447-(C$7+F447*C$8)</f>
        <v>4.6552799998607952E-2</v>
      </c>
      <c r="J447" s="1">
        <f>+G447</f>
        <v>4.6552799998607952E-2</v>
      </c>
      <c r="O447" s="1">
        <f ca="1">+C$11+C$12*$F447</f>
        <v>7.5107280111416541E-2</v>
      </c>
      <c r="Q447" s="77">
        <f>+C447-15018.5</f>
        <v>37550.466999999997</v>
      </c>
    </row>
    <row r="448" spans="1:17" x14ac:dyDescent="0.2">
      <c r="A448" s="22" t="s">
        <v>123</v>
      </c>
      <c r="B448" s="23" t="s">
        <v>44</v>
      </c>
      <c r="C448" s="22">
        <v>52568.974999999999</v>
      </c>
      <c r="E448" s="24">
        <f>+(C448-C$7)/C$8</f>
        <v>2416.0190258152579</v>
      </c>
      <c r="F448" s="1">
        <f>ROUND(2*E448,0)/2</f>
        <v>2416</v>
      </c>
      <c r="G448" s="1">
        <f>+C448-(C$7+F448*C$8)</f>
        <v>5.4552800000237767E-2</v>
      </c>
      <c r="J448" s="1">
        <f>+G448</f>
        <v>5.4552800000237767E-2</v>
      </c>
      <c r="O448" s="1">
        <f ca="1">+C$11+C$12*$F448</f>
        <v>7.5107280111416541E-2</v>
      </c>
      <c r="Q448" s="77">
        <f>+C448-15018.5</f>
        <v>37550.474999999999</v>
      </c>
    </row>
    <row r="449" spans="1:17" x14ac:dyDescent="0.2">
      <c r="A449" s="22" t="s">
        <v>122</v>
      </c>
      <c r="B449" s="23" t="s">
        <v>44</v>
      </c>
      <c r="C449" s="22">
        <v>52574.716</v>
      </c>
      <c r="E449" s="24">
        <f>+(C449-C$7)/C$8</f>
        <v>2418.0212549474168</v>
      </c>
      <c r="F449" s="1">
        <f>ROUND(2*E449,0)/2</f>
        <v>2418</v>
      </c>
      <c r="G449" s="1">
        <f>+C449-(C$7+F449*C$8)</f>
        <v>6.0944400000153109E-2</v>
      </c>
      <c r="I449" s="1">
        <f>+G449</f>
        <v>6.0944400000153109E-2</v>
      </c>
      <c r="O449" s="1">
        <f ca="1">+C$11+C$12*$F449</f>
        <v>7.5168193445328324E-2</v>
      </c>
      <c r="Q449" s="77">
        <f>+C449-15018.5</f>
        <v>37556.216</v>
      </c>
    </row>
    <row r="450" spans="1:17" x14ac:dyDescent="0.2">
      <c r="A450" s="22" t="s">
        <v>123</v>
      </c>
      <c r="B450" s="23" t="s">
        <v>44</v>
      </c>
      <c r="C450" s="22">
        <v>52586.163</v>
      </c>
      <c r="E450" s="24">
        <f>+(C450-C$7)/C$8</f>
        <v>2422.0135066240964</v>
      </c>
      <c r="F450" s="1">
        <f>ROUND(2*E450,0)/2</f>
        <v>2422</v>
      </c>
      <c r="G450" s="1">
        <f>+C450-(C$7+F450*C$8)</f>
        <v>3.8727599996491335E-2</v>
      </c>
      <c r="J450" s="1">
        <f>+G450</f>
        <v>3.8727599996491335E-2</v>
      </c>
      <c r="O450" s="1">
        <f ca="1">+C$11+C$12*$F450</f>
        <v>7.5290020113151876E-2</v>
      </c>
      <c r="Q450" s="77">
        <f>+C450-15018.5</f>
        <v>37567.663</v>
      </c>
    </row>
    <row r="451" spans="1:17" x14ac:dyDescent="0.2">
      <c r="A451" s="22" t="s">
        <v>123</v>
      </c>
      <c r="B451" s="23" t="s">
        <v>44</v>
      </c>
      <c r="C451" s="22">
        <v>52589.023000000001</v>
      </c>
      <c r="E451" s="24">
        <f>+(C451-C$7)/C$8</f>
        <v>2423.0109592138847</v>
      </c>
      <c r="F451" s="1">
        <f>ROUND(2*E451,0)/2</f>
        <v>2423</v>
      </c>
      <c r="G451" s="1">
        <f>+C451-(C$7+F451*C$8)</f>
        <v>3.1423399996128865E-2</v>
      </c>
      <c r="J451" s="1">
        <f>+G451</f>
        <v>3.1423399996128865E-2</v>
      </c>
      <c r="O451" s="1">
        <f ca="1">+C$11+C$12*$F451</f>
        <v>7.5320476780107767E-2</v>
      </c>
      <c r="Q451" s="77">
        <f>+C451-15018.5</f>
        <v>37570.523000000001</v>
      </c>
    </row>
    <row r="452" spans="1:17" x14ac:dyDescent="0.2">
      <c r="A452" s="22" t="s">
        <v>123</v>
      </c>
      <c r="B452" s="23" t="s">
        <v>44</v>
      </c>
      <c r="C452" s="22">
        <v>52589.040999999997</v>
      </c>
      <c r="E452" s="24">
        <f>+(C452-C$7)/C$8</f>
        <v>2423.0172368875255</v>
      </c>
      <c r="F452" s="1">
        <f>ROUND(2*E452,0)/2</f>
        <v>2423</v>
      </c>
      <c r="G452" s="1">
        <f>+C452-(C$7+F452*C$8)</f>
        <v>4.942339999251999E-2</v>
      </c>
      <c r="J452" s="1">
        <f>+G452</f>
        <v>4.942339999251999E-2</v>
      </c>
      <c r="O452" s="1">
        <f ca="1">+C$11+C$12*$F452</f>
        <v>7.5320476780107767E-2</v>
      </c>
      <c r="Q452" s="77">
        <f>+C452-15018.5</f>
        <v>37570.540999999997</v>
      </c>
    </row>
    <row r="453" spans="1:17" x14ac:dyDescent="0.2">
      <c r="A453" s="22" t="s">
        <v>123</v>
      </c>
      <c r="B453" s="23" t="s">
        <v>44</v>
      </c>
      <c r="C453" s="22">
        <v>52589.042999999998</v>
      </c>
      <c r="E453" s="24">
        <f>+(C453-C$7)/C$8</f>
        <v>2423.0179344068192</v>
      </c>
      <c r="F453" s="1">
        <f>ROUND(2*E453,0)/2</f>
        <v>2423</v>
      </c>
      <c r="G453" s="1">
        <f>+C453-(C$7+F453*C$8)</f>
        <v>5.1423399992927443E-2</v>
      </c>
      <c r="J453" s="1">
        <f>+G453</f>
        <v>5.1423399992927443E-2</v>
      </c>
      <c r="O453" s="1">
        <f ca="1">+C$11+C$12*$F453</f>
        <v>7.5320476780107767E-2</v>
      </c>
      <c r="Q453" s="77">
        <f>+C453-15018.5</f>
        <v>37570.542999999998</v>
      </c>
    </row>
    <row r="454" spans="1:17" x14ac:dyDescent="0.2">
      <c r="A454" s="22" t="s">
        <v>122</v>
      </c>
      <c r="B454" s="23" t="s">
        <v>44</v>
      </c>
      <c r="C454" s="22">
        <v>52617.714999999997</v>
      </c>
      <c r="E454" s="24">
        <f>+(C454-C$7)/C$8</f>
        <v>2433.0175709992668</v>
      </c>
      <c r="F454" s="1">
        <f>ROUND(2*E454,0)/2</f>
        <v>2433</v>
      </c>
      <c r="G454" s="1">
        <f>+C454-(C$7+F454*C$8)</f>
        <v>5.0381399996695109E-2</v>
      </c>
      <c r="I454" s="1">
        <f>+G454</f>
        <v>5.0381399996695109E-2</v>
      </c>
      <c r="O454" s="1">
        <f ca="1">+C$11+C$12*$F454</f>
        <v>7.5625043449666654E-2</v>
      </c>
      <c r="Q454" s="77">
        <f>+C454-15018.5</f>
        <v>37599.214999999997</v>
      </c>
    </row>
    <row r="455" spans="1:17" x14ac:dyDescent="0.2">
      <c r="A455" s="22" t="s">
        <v>123</v>
      </c>
      <c r="B455" s="23" t="s">
        <v>44</v>
      </c>
      <c r="C455" s="22">
        <v>52634.921000000002</v>
      </c>
      <c r="E455" s="24">
        <f>+(C455-C$7)/C$8</f>
        <v>2439.0183294817484</v>
      </c>
      <c r="F455" s="1">
        <f>ROUND(2*E455,0)/2</f>
        <v>2439</v>
      </c>
      <c r="G455" s="1">
        <f>+C455-(C$7+F455*C$8)</f>
        <v>5.2556200003891718E-2</v>
      </c>
      <c r="J455" s="1">
        <f>+G455</f>
        <v>5.2556200003891718E-2</v>
      </c>
      <c r="O455" s="1">
        <f ca="1">+C$11+C$12*$F455</f>
        <v>7.5807783451401989E-2</v>
      </c>
      <c r="Q455" s="77">
        <f>+C455-15018.5</f>
        <v>37616.421000000002</v>
      </c>
    </row>
    <row r="456" spans="1:17" x14ac:dyDescent="0.2">
      <c r="A456" s="22" t="s">
        <v>122</v>
      </c>
      <c r="B456" s="23" t="s">
        <v>44</v>
      </c>
      <c r="C456" s="22">
        <v>52640.658000000003</v>
      </c>
      <c r="E456" s="24">
        <f>+(C456-C$7)/C$8</f>
        <v>2441.0191635753199</v>
      </c>
      <c r="F456" s="1">
        <f>ROUND(2*E456,0)/2</f>
        <v>2441</v>
      </c>
      <c r="G456" s="1">
        <f>+C456-(C$7+F456*C$8)</f>
        <v>5.4947800002992153E-2</v>
      </c>
      <c r="I456" s="1">
        <f>+G456</f>
        <v>5.4947800002992153E-2</v>
      </c>
      <c r="O456" s="1">
        <f ca="1">+C$11+C$12*$F456</f>
        <v>7.5868696785313772E-2</v>
      </c>
      <c r="Q456" s="77">
        <f>+C456-15018.5</f>
        <v>37622.158000000003</v>
      </c>
    </row>
    <row r="457" spans="1:17" x14ac:dyDescent="0.2">
      <c r="A457" s="22" t="s">
        <v>124</v>
      </c>
      <c r="B457" s="23" t="s">
        <v>44</v>
      </c>
      <c r="C457" s="22">
        <v>52654.990899999997</v>
      </c>
      <c r="E457" s="24">
        <f>+(C457-C$7)/C$8</f>
        <v>2446.0179007166371</v>
      </c>
      <c r="F457" s="1">
        <f>ROUND(2*E457,0)/2</f>
        <v>2446</v>
      </c>
      <c r="G457" s="1">
        <f>+C457-(C$7+F457*C$8)</f>
        <v>5.132679999951506E-2</v>
      </c>
      <c r="K457" s="1">
        <f>+G457</f>
        <v>5.132679999951506E-2</v>
      </c>
      <c r="O457" s="1">
        <f ca="1">+C$11+C$12*$F457</f>
        <v>7.6020980120093215E-2</v>
      </c>
      <c r="Q457" s="77">
        <f>+C457-15018.5</f>
        <v>37636.490899999997</v>
      </c>
    </row>
    <row r="458" spans="1:17" x14ac:dyDescent="0.2">
      <c r="A458" s="22" t="s">
        <v>122</v>
      </c>
      <c r="B458" s="23" t="s">
        <v>44</v>
      </c>
      <c r="C458" s="22">
        <v>52663.584000000003</v>
      </c>
      <c r="E458" s="24">
        <f>+(C458-C$7)/C$8</f>
        <v>2449.0148272373758</v>
      </c>
      <c r="F458" s="1">
        <f>ROUND(2*E458,0)/2</f>
        <v>2449</v>
      </c>
      <c r="G458" s="1">
        <f>+C458-(C$7+F458*C$8)</f>
        <v>4.2514200002187863E-2</v>
      </c>
      <c r="I458" s="1">
        <f>+G458</f>
        <v>4.2514200002187863E-2</v>
      </c>
      <c r="O458" s="1">
        <f ca="1">+C$11+C$12*$F458</f>
        <v>7.6112350120960875E-2</v>
      </c>
      <c r="Q458" s="77">
        <f>+C458-15018.5</f>
        <v>37645.084000000003</v>
      </c>
    </row>
    <row r="459" spans="1:17" x14ac:dyDescent="0.2">
      <c r="A459" s="22" t="s">
        <v>122</v>
      </c>
      <c r="B459" s="23" t="s">
        <v>44</v>
      </c>
      <c r="C459" s="22">
        <v>52669.324999999997</v>
      </c>
      <c r="E459" s="24">
        <f>+(C459-C$7)/C$8</f>
        <v>2451.0170563695319</v>
      </c>
      <c r="F459" s="1">
        <f>ROUND(2*E459,0)/2</f>
        <v>2451</v>
      </c>
      <c r="G459" s="1">
        <f>+C459-(C$7+F459*C$8)</f>
        <v>4.8905799994827248E-2</v>
      </c>
      <c r="I459" s="1">
        <f>+G459</f>
        <v>4.8905799994827248E-2</v>
      </c>
      <c r="O459" s="1">
        <f ca="1">+C$11+C$12*$F459</f>
        <v>7.6173263454872658E-2</v>
      </c>
      <c r="Q459" s="77">
        <f>+C459-15018.5</f>
        <v>37650.824999999997</v>
      </c>
    </row>
    <row r="460" spans="1:17" x14ac:dyDescent="0.2">
      <c r="A460" s="22" t="s">
        <v>122</v>
      </c>
      <c r="B460" s="23" t="s">
        <v>44</v>
      </c>
      <c r="C460" s="22">
        <v>52689.375</v>
      </c>
      <c r="E460" s="24">
        <f>+(C460-C$7)/C$8</f>
        <v>2458.0096872874524</v>
      </c>
      <c r="F460" s="1">
        <f>ROUND(2*E460,0)/2</f>
        <v>2458</v>
      </c>
      <c r="G460" s="1">
        <f>+C460-(C$7+F460*C$8)</f>
        <v>2.7776399998401757E-2</v>
      </c>
      <c r="I460" s="1">
        <f>+G460</f>
        <v>2.7776399998401757E-2</v>
      </c>
      <c r="O460" s="1">
        <f ca="1">+C$11+C$12*$F460</f>
        <v>7.6386460123563885E-2</v>
      </c>
      <c r="Q460" s="77">
        <f>+C460-15018.5</f>
        <v>37670.875</v>
      </c>
    </row>
    <row r="461" spans="1:17" x14ac:dyDescent="0.2">
      <c r="A461" s="22" t="s">
        <v>125</v>
      </c>
      <c r="B461" s="23" t="s">
        <v>44</v>
      </c>
      <c r="C461" s="22">
        <v>52927.398000000001</v>
      </c>
      <c r="E461" s="24">
        <f>+(C461-C$7)/C$8</f>
        <v>2541.0225046927353</v>
      </c>
      <c r="F461" s="1">
        <f>ROUND(2*E461,0)/2</f>
        <v>2541</v>
      </c>
      <c r="G461" s="1">
        <f>+C461-(C$7+F461*C$8)</f>
        <v>6.4527800001087599E-2</v>
      </c>
      <c r="I461" s="1">
        <f>+G461</f>
        <v>6.4527800001087599E-2</v>
      </c>
      <c r="O461" s="1">
        <f ca="1">+C$11+C$12*$F461</f>
        <v>7.8914363480902666E-2</v>
      </c>
      <c r="Q461" s="77">
        <f>+C461-15018.5</f>
        <v>37908.898000000001</v>
      </c>
    </row>
    <row r="462" spans="1:17" x14ac:dyDescent="0.2">
      <c r="A462" s="22" t="s">
        <v>124</v>
      </c>
      <c r="B462" s="23" t="s">
        <v>44</v>
      </c>
      <c r="C462" s="22">
        <v>52935.997000000003</v>
      </c>
      <c r="E462" s="24">
        <f>+(C462-C$7)/C$8</f>
        <v>2544.0214888953888</v>
      </c>
      <c r="F462" s="1">
        <f>ROUND(2*E462,0)/2</f>
        <v>2544</v>
      </c>
      <c r="G462" s="1">
        <f>+C462-(C$7+F462*C$8)</f>
        <v>6.1615200000233017E-2</v>
      </c>
      <c r="J462" s="1">
        <f>+G462</f>
        <v>6.1615200000233017E-2</v>
      </c>
      <c r="O462" s="1">
        <f ca="1">+C$11+C$12*$F462</f>
        <v>7.9005733481770327E-2</v>
      </c>
      <c r="Q462" s="77">
        <f>+C462-15018.5</f>
        <v>37917.497000000003</v>
      </c>
    </row>
    <row r="463" spans="1:17" x14ac:dyDescent="0.2">
      <c r="A463" s="22" t="s">
        <v>124</v>
      </c>
      <c r="B463" s="23" t="s">
        <v>44</v>
      </c>
      <c r="C463" s="22">
        <v>52935.999000000003</v>
      </c>
      <c r="E463" s="24">
        <f>+(C463-C$7)/C$8</f>
        <v>2544.0221864146829</v>
      </c>
      <c r="F463" s="1">
        <f>ROUND(2*E463,0)/2</f>
        <v>2544</v>
      </c>
      <c r="G463" s="1">
        <f>+C463-(C$7+F463*C$8)</f>
        <v>6.3615200000640471E-2</v>
      </c>
      <c r="J463" s="1">
        <f>+G463</f>
        <v>6.3615200000640471E-2</v>
      </c>
      <c r="O463" s="1">
        <f ca="1">+C$11+C$12*$F463</f>
        <v>7.9005733481770327E-2</v>
      </c>
      <c r="Q463" s="77">
        <f>+C463-15018.5</f>
        <v>37917.499000000003</v>
      </c>
    </row>
    <row r="464" spans="1:17" x14ac:dyDescent="0.2">
      <c r="A464" s="22" t="s">
        <v>124</v>
      </c>
      <c r="B464" s="23" t="s">
        <v>44</v>
      </c>
      <c r="C464" s="22">
        <v>52976.112999999998</v>
      </c>
      <c r="E464" s="24">
        <f>+(C464-C$7)/C$8</f>
        <v>2558.0123308855741</v>
      </c>
      <c r="F464" s="1">
        <f>ROUND(2*E464,0)/2</f>
        <v>2558</v>
      </c>
      <c r="G464" s="1">
        <f>+C464-(C$7+F464*C$8)</f>
        <v>3.5356399996089749E-2</v>
      </c>
      <c r="J464" s="1">
        <f>+G464</f>
        <v>3.5356399996089749E-2</v>
      </c>
      <c r="O464" s="1">
        <f ca="1">+C$11+C$12*$F464</f>
        <v>7.9432126819152779E-2</v>
      </c>
      <c r="Q464" s="77">
        <f>+C464-15018.5</f>
        <v>37957.612999999998</v>
      </c>
    </row>
    <row r="465" spans="1:17" x14ac:dyDescent="0.2">
      <c r="A465" s="22" t="s">
        <v>124</v>
      </c>
      <c r="B465" s="23" t="s">
        <v>44</v>
      </c>
      <c r="C465" s="22">
        <v>52976.137999999999</v>
      </c>
      <c r="E465" s="24">
        <f>+(C465-C$7)/C$8</f>
        <v>2558.0210498767442</v>
      </c>
      <c r="F465" s="1">
        <f>ROUND(2*E465,0)/2</f>
        <v>2558</v>
      </c>
      <c r="G465" s="1">
        <f>+C465-(C$7+F465*C$8)</f>
        <v>6.0356399997544941E-2</v>
      </c>
      <c r="J465" s="1">
        <f>+G465</f>
        <v>6.0356399997544941E-2</v>
      </c>
      <c r="O465" s="1">
        <f ca="1">+C$11+C$12*$F465</f>
        <v>7.9432126819152779E-2</v>
      </c>
      <c r="Q465" s="77">
        <f>+C465-15018.5</f>
        <v>37957.637999999999</v>
      </c>
    </row>
    <row r="466" spans="1:17" x14ac:dyDescent="0.2">
      <c r="A466" s="22" t="s">
        <v>124</v>
      </c>
      <c r="B466" s="23" t="s">
        <v>44</v>
      </c>
      <c r="C466" s="22">
        <v>52996.205999999998</v>
      </c>
      <c r="E466" s="24">
        <f>+(C466-C$7)/C$8</f>
        <v>2565.0199584683055</v>
      </c>
      <c r="F466" s="1">
        <f>ROUND(2*E466,0)/2</f>
        <v>2565</v>
      </c>
      <c r="G466" s="1">
        <f>+C466-(C$7+F466*C$8)</f>
        <v>5.7226999997510575E-2</v>
      </c>
      <c r="J466" s="1">
        <f>+G466</f>
        <v>5.7226999997510575E-2</v>
      </c>
      <c r="O466" s="1">
        <f ca="1">+C$11+C$12*$F466</f>
        <v>7.9645323487844005E-2</v>
      </c>
      <c r="Q466" s="77">
        <f>+C466-15018.5</f>
        <v>37977.705999999998</v>
      </c>
    </row>
    <row r="467" spans="1:17" x14ac:dyDescent="0.2">
      <c r="A467" s="22" t="s">
        <v>124</v>
      </c>
      <c r="B467" s="23" t="s">
        <v>44</v>
      </c>
      <c r="C467" s="22">
        <v>52999.082000000002</v>
      </c>
      <c r="E467" s="24">
        <f>+(C467-C$7)/C$8</f>
        <v>2566.0229912124432</v>
      </c>
      <c r="F467" s="1">
        <f>ROUND(2*E467,0)/2</f>
        <v>2566</v>
      </c>
      <c r="G467" s="1">
        <f>+C467-(C$7+F467*C$8)</f>
        <v>6.5922800000407733E-2</v>
      </c>
      <c r="J467" s="1">
        <f>+G467</f>
        <v>6.5922800000407733E-2</v>
      </c>
      <c r="O467" s="1">
        <f ca="1">+C$11+C$12*$F467</f>
        <v>7.9675780154799883E-2</v>
      </c>
      <c r="Q467" s="77">
        <f>+C467-15018.5</f>
        <v>37980.582000000002</v>
      </c>
    </row>
    <row r="468" spans="1:17" x14ac:dyDescent="0.2">
      <c r="A468" s="22" t="s">
        <v>124</v>
      </c>
      <c r="B468" s="23" t="s">
        <v>44</v>
      </c>
      <c r="C468" s="22">
        <v>53001.94</v>
      </c>
      <c r="E468" s="24">
        <f>+(C468-C$7)/C$8</f>
        <v>2567.0197462829378</v>
      </c>
      <c r="F468" s="1">
        <f>ROUND(2*E468,0)/2</f>
        <v>2567</v>
      </c>
      <c r="G468" s="1">
        <f>+C468-(C$7+F468*C$8)</f>
        <v>5.6618599999637809E-2</v>
      </c>
      <c r="J468" s="1">
        <f>+G468</f>
        <v>5.6618599999637809E-2</v>
      </c>
      <c r="O468" s="1">
        <f ca="1">+C$11+C$12*$F468</f>
        <v>7.9706236821755774E-2</v>
      </c>
      <c r="Q468" s="77">
        <f>+C468-15018.5</f>
        <v>37983.440000000002</v>
      </c>
    </row>
    <row r="469" spans="1:17" x14ac:dyDescent="0.2">
      <c r="A469" s="22" t="s">
        <v>126</v>
      </c>
      <c r="B469" s="23" t="s">
        <v>44</v>
      </c>
      <c r="C469" s="22">
        <v>53022.014000000003</v>
      </c>
      <c r="E469" s="24">
        <f>+(C469-C$7)/C$8</f>
        <v>2574.0207474323797</v>
      </c>
      <c r="F469" s="1">
        <f>ROUND(2*E469,0)/2</f>
        <v>2574</v>
      </c>
      <c r="G469" s="1">
        <f>+C469-(C$7+F469*C$8)</f>
        <v>5.9489200000825804E-2</v>
      </c>
      <c r="J469" s="1">
        <f>+G469</f>
        <v>5.9489200000825804E-2</v>
      </c>
      <c r="O469" s="1">
        <f ca="1">+C$11+C$12*$F469</f>
        <v>7.9919433490447001E-2</v>
      </c>
      <c r="Q469" s="77">
        <f>+C469-15018.5</f>
        <v>38003.514000000003</v>
      </c>
    </row>
    <row r="470" spans="1:17" x14ac:dyDescent="0.2">
      <c r="A470" s="22" t="s">
        <v>126</v>
      </c>
      <c r="B470" s="23" t="s">
        <v>44</v>
      </c>
      <c r="C470" s="22">
        <v>53022.025999999998</v>
      </c>
      <c r="E470" s="24">
        <f>+(C470-C$7)/C$8</f>
        <v>2574.0249325481395</v>
      </c>
      <c r="F470" s="1">
        <f>ROUND(2*E470,0)/2</f>
        <v>2574</v>
      </c>
      <c r="G470" s="1">
        <f>+C470-(C$7+F470*C$8)</f>
        <v>7.1489199995994568E-2</v>
      </c>
      <c r="J470" s="1">
        <f>+G470</f>
        <v>7.1489199995994568E-2</v>
      </c>
      <c r="O470" s="1">
        <f ca="1">+C$11+C$12*$F470</f>
        <v>7.9919433490447001E-2</v>
      </c>
      <c r="Q470" s="77">
        <f>+C470-15018.5</f>
        <v>38003.525999999998</v>
      </c>
    </row>
    <row r="471" spans="1:17" x14ac:dyDescent="0.2">
      <c r="A471" s="22" t="s">
        <v>122</v>
      </c>
      <c r="B471" s="23" t="s">
        <v>44</v>
      </c>
      <c r="C471" s="22">
        <v>53050.675999999999</v>
      </c>
      <c r="E471" s="24">
        <f>+(C471-C$7)/C$8</f>
        <v>2584.0168964283589</v>
      </c>
      <c r="F471" s="1">
        <f>ROUND(2*E471,0)/2</f>
        <v>2584</v>
      </c>
      <c r="G471" s="1">
        <f>+C471-(C$7+F471*C$8)</f>
        <v>4.8447200002556201E-2</v>
      </c>
      <c r="I471" s="1">
        <f>+G471</f>
        <v>4.8447200002556201E-2</v>
      </c>
      <c r="O471" s="1">
        <f ca="1">+C$11+C$12*$F471</f>
        <v>8.0224000160005887E-2</v>
      </c>
      <c r="Q471" s="77">
        <f>+C471-15018.5</f>
        <v>38032.175999999999</v>
      </c>
    </row>
    <row r="472" spans="1:17" x14ac:dyDescent="0.2">
      <c r="A472" s="31" t="s">
        <v>118</v>
      </c>
      <c r="B472" s="33" t="s">
        <v>44</v>
      </c>
      <c r="C472" s="31">
        <v>53056.400320000001</v>
      </c>
      <c r="D472" s="31" t="s">
        <v>33</v>
      </c>
      <c r="E472" s="24">
        <f>+(C472-C$7)/C$8</f>
        <v>2586.0133082496095</v>
      </c>
      <c r="F472" s="1">
        <f>ROUND(2*E472,0)/2</f>
        <v>2586</v>
      </c>
      <c r="G472" s="1">
        <f>+C472-(C$7+F472*C$8)</f>
        <v>3.8158800001838244E-2</v>
      </c>
      <c r="I472" s="1">
        <f>+G472</f>
        <v>3.8158800001838244E-2</v>
      </c>
      <c r="O472" s="1">
        <f ca="1">+C$11+C$12*$F472</f>
        <v>8.028491349391767E-2</v>
      </c>
      <c r="Q472" s="77">
        <f>+C472-15018.5</f>
        <v>38037.900320000001</v>
      </c>
    </row>
    <row r="473" spans="1:17" x14ac:dyDescent="0.2">
      <c r="A473" s="22" t="s">
        <v>125</v>
      </c>
      <c r="B473" s="23" t="s">
        <v>44</v>
      </c>
      <c r="C473" s="22">
        <v>53056.438999999998</v>
      </c>
      <c r="E473" s="24">
        <f>+(C473-C$7)/C$8</f>
        <v>2586.026798272746</v>
      </c>
      <c r="F473" s="1">
        <f>ROUND(2*E473,0)/2</f>
        <v>2586</v>
      </c>
      <c r="G473" s="1">
        <f>+C473-(C$7+F473*C$8)</f>
        <v>7.6838799999677576E-2</v>
      </c>
      <c r="I473" s="1">
        <f>+G473</f>
        <v>7.6838799999677576E-2</v>
      </c>
      <c r="O473" s="1">
        <f ca="1">+C$11+C$12*$F473</f>
        <v>8.028491349391767E-2</v>
      </c>
      <c r="Q473" s="77">
        <f>+C473-15018.5</f>
        <v>38037.938999999998</v>
      </c>
    </row>
    <row r="474" spans="1:17" x14ac:dyDescent="0.2">
      <c r="A474" s="30" t="s">
        <v>127</v>
      </c>
      <c r="B474" s="29" t="s">
        <v>44</v>
      </c>
      <c r="C474" s="30">
        <v>53251.385000000002</v>
      </c>
      <c r="D474" s="30" t="s">
        <v>33</v>
      </c>
      <c r="E474" s="24">
        <f>+(C474-C$7)/C$8</f>
        <v>2654.0160963737303</v>
      </c>
      <c r="F474" s="1">
        <f>ROUND(2*E474,0)/2</f>
        <v>2654</v>
      </c>
      <c r="G474" s="1">
        <f>+C474-(C$7+F474*C$8)</f>
        <v>4.6153199997206684E-2</v>
      </c>
      <c r="I474" s="1">
        <f>+G474</f>
        <v>4.6153199997206684E-2</v>
      </c>
      <c r="O474" s="1">
        <f ca="1">+C$11+C$12*$F474</f>
        <v>8.2355966846918122E-2</v>
      </c>
      <c r="Q474" s="77">
        <f>+C474-15018.5</f>
        <v>38232.885000000002</v>
      </c>
    </row>
    <row r="475" spans="1:17" x14ac:dyDescent="0.2">
      <c r="A475" s="30" t="s">
        <v>127</v>
      </c>
      <c r="B475" s="29" t="s">
        <v>44</v>
      </c>
      <c r="C475" s="30">
        <v>53251.402999999998</v>
      </c>
      <c r="D475" s="30" t="s">
        <v>33</v>
      </c>
      <c r="E475" s="24">
        <f>+(C475-C$7)/C$8</f>
        <v>2654.0223740473707</v>
      </c>
      <c r="F475" s="1">
        <f>ROUND(2*E475,0)/2</f>
        <v>2654</v>
      </c>
      <c r="G475" s="1">
        <f>+C475-(C$7+F475*C$8)</f>
        <v>6.4153199993597809E-2</v>
      </c>
      <c r="I475" s="1">
        <f>+G475</f>
        <v>6.4153199993597809E-2</v>
      </c>
      <c r="O475" s="1">
        <f ca="1">+C$11+C$12*$F475</f>
        <v>8.2355966846918122E-2</v>
      </c>
      <c r="Q475" s="77">
        <f>+C475-15018.5</f>
        <v>38232.902999999998</v>
      </c>
    </row>
    <row r="476" spans="1:17" x14ac:dyDescent="0.2">
      <c r="A476" s="31" t="s">
        <v>128</v>
      </c>
      <c r="B476" s="33" t="s">
        <v>44</v>
      </c>
      <c r="C476" s="31">
        <v>53251.41</v>
      </c>
      <c r="D476" s="31" t="s">
        <v>33</v>
      </c>
      <c r="E476" s="24">
        <f>+(C476-C$7)/C$8</f>
        <v>2654.0248153649</v>
      </c>
      <c r="F476" s="1">
        <f>ROUND(2*E476,0)/2</f>
        <v>2654</v>
      </c>
      <c r="G476" s="1">
        <f>+C476-(C$7+F476*C$8)</f>
        <v>7.1153199998661876E-2</v>
      </c>
      <c r="I476" s="1">
        <f>+G476</f>
        <v>7.1153199998661876E-2</v>
      </c>
      <c r="O476" s="1">
        <f ca="1">+C$11+C$12*$F476</f>
        <v>8.2355966846918122E-2</v>
      </c>
      <c r="Q476" s="77">
        <f>+C476-15018.5</f>
        <v>38232.910000000003</v>
      </c>
    </row>
    <row r="477" spans="1:17" x14ac:dyDescent="0.2">
      <c r="A477" s="22" t="s">
        <v>122</v>
      </c>
      <c r="B477" s="23" t="s">
        <v>44</v>
      </c>
      <c r="C477" s="22">
        <v>53265.735999999997</v>
      </c>
      <c r="E477" s="24">
        <f>+(C477-C$7)/C$8</f>
        <v>2659.0211460646542</v>
      </c>
      <c r="F477" s="1">
        <f>ROUND(2*E477,0)/2</f>
        <v>2659</v>
      </c>
      <c r="G477" s="1">
        <f>+C477-(C$7+F477*C$8)</f>
        <v>6.0632199994870462E-2</v>
      </c>
      <c r="I477" s="1">
        <f>+G477</f>
        <v>6.0632199994870462E-2</v>
      </c>
      <c r="O477" s="1">
        <f ca="1">+C$11+C$12*$F477</f>
        <v>8.2508250181697565E-2</v>
      </c>
      <c r="Q477" s="77">
        <f>+C477-15018.5</f>
        <v>38247.235999999997</v>
      </c>
    </row>
    <row r="478" spans="1:17" x14ac:dyDescent="0.2">
      <c r="A478" s="22" t="s">
        <v>122</v>
      </c>
      <c r="B478" s="23" t="s">
        <v>44</v>
      </c>
      <c r="C478" s="22">
        <v>53288.673999999999</v>
      </c>
      <c r="E478" s="24">
        <f>+(C478-C$7)/C$8</f>
        <v>2667.0209948424722</v>
      </c>
      <c r="F478" s="1">
        <f>ROUND(2*E478,0)/2</f>
        <v>2667</v>
      </c>
      <c r="G478" s="1">
        <f>+C478-(C$7+F478*C$8)</f>
        <v>6.0198599996510893E-2</v>
      </c>
      <c r="I478" s="1">
        <f>+G478</f>
        <v>6.0198599996510893E-2</v>
      </c>
      <c r="O478" s="1">
        <f ca="1">+C$11+C$12*$F478</f>
        <v>8.2751903517344669E-2</v>
      </c>
      <c r="Q478" s="77">
        <f>+C478-15018.5</f>
        <v>38270.173999999999</v>
      </c>
    </row>
    <row r="479" spans="1:17" x14ac:dyDescent="0.2">
      <c r="A479" s="22" t="s">
        <v>126</v>
      </c>
      <c r="B479" s="23" t="s">
        <v>44</v>
      </c>
      <c r="C479" s="22">
        <v>53300.146000000001</v>
      </c>
      <c r="E479" s="24">
        <f>+(C479-C$7)/C$8</f>
        <v>2671.0219655103215</v>
      </c>
      <c r="F479" s="1">
        <f>ROUND(2*E479,0)/2</f>
        <v>2671</v>
      </c>
      <c r="G479" s="1">
        <f>+C479-(C$7+F479*C$8)</f>
        <v>6.2981800001580268E-2</v>
      </c>
      <c r="J479" s="1">
        <f>+G479</f>
        <v>6.2981800001580268E-2</v>
      </c>
      <c r="O479" s="1">
        <f ca="1">+C$11+C$12*$F479</f>
        <v>8.2873730185168235E-2</v>
      </c>
      <c r="Q479" s="77">
        <f>+C479-15018.5</f>
        <v>38281.646000000001</v>
      </c>
    </row>
    <row r="480" spans="1:17" x14ac:dyDescent="0.2">
      <c r="A480" s="22" t="s">
        <v>126</v>
      </c>
      <c r="B480" s="23" t="s">
        <v>44</v>
      </c>
      <c r="C480" s="22">
        <v>53325.962</v>
      </c>
      <c r="E480" s="24">
        <f>+(C480-C$7)/C$8</f>
        <v>2680.0255445515681</v>
      </c>
      <c r="F480" s="1">
        <f>ROUND(2*E480,0)/2</f>
        <v>2680</v>
      </c>
      <c r="G480" s="1">
        <f>+C480-(C$7+F480*C$8)</f>
        <v>7.3243999999249354E-2</v>
      </c>
      <c r="J480" s="1">
        <f>+G480</f>
        <v>7.3243999999249354E-2</v>
      </c>
      <c r="O480" s="1">
        <f ca="1">+C$11+C$12*$F480</f>
        <v>8.314784018777123E-2</v>
      </c>
      <c r="Q480" s="77">
        <f>+C480-15018.5</f>
        <v>38307.462</v>
      </c>
    </row>
    <row r="481" spans="1:17" x14ac:dyDescent="0.2">
      <c r="A481" s="22" t="s">
        <v>126</v>
      </c>
      <c r="B481" s="23" t="s">
        <v>44</v>
      </c>
      <c r="C481" s="22">
        <v>53340.277999999998</v>
      </c>
      <c r="E481" s="24">
        <f>+(C481-C$7)/C$8</f>
        <v>2685.0183876548563</v>
      </c>
      <c r="F481" s="1">
        <f>ROUND(2*E481,0)/2</f>
        <v>2685</v>
      </c>
      <c r="G481" s="1">
        <f>+C481-(C$7+F481*C$8)</f>
        <v>5.2723000000696629E-2</v>
      </c>
      <c r="J481" s="1">
        <f>+G481</f>
        <v>5.2723000000696629E-2</v>
      </c>
      <c r="O481" s="1">
        <f ca="1">+C$11+C$12*$F481</f>
        <v>8.3300123522550673E-2</v>
      </c>
      <c r="Q481" s="77">
        <f>+C481-15018.5</f>
        <v>38321.777999999998</v>
      </c>
    </row>
    <row r="482" spans="1:17" x14ac:dyDescent="0.2">
      <c r="A482" s="22" t="s">
        <v>126</v>
      </c>
      <c r="B482" s="23" t="s">
        <v>44</v>
      </c>
      <c r="C482" s="22">
        <v>53346.006999999998</v>
      </c>
      <c r="E482" s="24">
        <f>+(C482-C$7)/C$8</f>
        <v>2687.016431671253</v>
      </c>
      <c r="F482" s="1">
        <f>ROUND(2*E482,0)/2</f>
        <v>2687</v>
      </c>
      <c r="G482" s="1">
        <f>+C482-(C$7+F482*C$8)</f>
        <v>4.711459999816725E-2</v>
      </c>
      <c r="J482" s="1">
        <f>+G482</f>
        <v>4.711459999816725E-2</v>
      </c>
      <c r="O482" s="1">
        <f ca="1">+C$11+C$12*$F482</f>
        <v>8.3361036856462456E-2</v>
      </c>
      <c r="Q482" s="77">
        <f>+C482-15018.5</f>
        <v>38327.506999999998</v>
      </c>
    </row>
    <row r="483" spans="1:17" x14ac:dyDescent="0.2">
      <c r="A483" s="22" t="s">
        <v>122</v>
      </c>
      <c r="B483" s="23" t="s">
        <v>44</v>
      </c>
      <c r="C483" s="22">
        <v>53354.608999999997</v>
      </c>
      <c r="E483" s="24">
        <f>+(C483-C$7)/C$8</f>
        <v>2690.0164621528456</v>
      </c>
      <c r="F483" s="1">
        <f>ROUND(2*E483,0)/2</f>
        <v>2690</v>
      </c>
      <c r="G483" s="1">
        <f>+C483-(C$7+F483*C$8)</f>
        <v>4.720199999428587E-2</v>
      </c>
      <c r="I483" s="1">
        <f>+G483</f>
        <v>4.720199999428587E-2</v>
      </c>
      <c r="O483" s="1">
        <f ca="1">+C$11+C$12*$F483</f>
        <v>8.3452406857330116E-2</v>
      </c>
      <c r="Q483" s="77">
        <f>+C483-15018.5</f>
        <v>38336.108999999997</v>
      </c>
    </row>
    <row r="484" spans="1:17" x14ac:dyDescent="0.2">
      <c r="A484" s="22" t="s">
        <v>122</v>
      </c>
      <c r="B484" s="23" t="s">
        <v>44</v>
      </c>
      <c r="C484" s="22">
        <v>53354.63</v>
      </c>
      <c r="E484" s="24">
        <f>+(C484-C$7)/C$8</f>
        <v>2690.0237861054284</v>
      </c>
      <c r="F484" s="1">
        <f>ROUND(2*E484,0)/2</f>
        <v>2690</v>
      </c>
      <c r="G484" s="1">
        <f>+C484-(C$7+F484*C$8)</f>
        <v>6.8201999994926155E-2</v>
      </c>
      <c r="I484" s="1">
        <f>+G484</f>
        <v>6.8201999994926155E-2</v>
      </c>
      <c r="O484" s="1">
        <f ca="1">+C$11+C$12*$F484</f>
        <v>8.3452406857330116E-2</v>
      </c>
      <c r="Q484" s="77">
        <f>+C484-15018.5</f>
        <v>38336.129999999997</v>
      </c>
    </row>
    <row r="485" spans="1:17" x14ac:dyDescent="0.2">
      <c r="A485" s="30" t="s">
        <v>127</v>
      </c>
      <c r="B485" s="29" t="s">
        <v>44</v>
      </c>
      <c r="C485" s="30">
        <v>53360.375999999997</v>
      </c>
      <c r="D485" s="30" t="s">
        <v>33</v>
      </c>
      <c r="E485" s="24">
        <f>+(C485-C$7)/C$8</f>
        <v>2692.0277590358205</v>
      </c>
      <c r="F485" s="1">
        <f>ROUND(2*E485,0)/2</f>
        <v>2692</v>
      </c>
      <c r="G485" s="1">
        <f>+C485-(C$7+F485*C$8)</f>
        <v>7.959359999949811E-2</v>
      </c>
      <c r="I485" s="1">
        <f>+G485</f>
        <v>7.959359999949811E-2</v>
      </c>
      <c r="O485" s="1">
        <f ca="1">+C$11+C$12*$F485</f>
        <v>8.3513320191241899E-2</v>
      </c>
      <c r="Q485" s="77">
        <f>+C485-15018.5</f>
        <v>38341.875999999997</v>
      </c>
    </row>
    <row r="486" spans="1:17" x14ac:dyDescent="0.2">
      <c r="A486" s="22" t="s">
        <v>126</v>
      </c>
      <c r="B486" s="23" t="s">
        <v>44</v>
      </c>
      <c r="C486" s="22">
        <v>53366.080999999998</v>
      </c>
      <c r="E486" s="24">
        <f>+(C486-C$7)/C$8</f>
        <v>2694.0174328206954</v>
      </c>
      <c r="F486" s="1">
        <f>ROUND(2*E486,0)/2</f>
        <v>2694</v>
      </c>
      <c r="G486" s="1">
        <f>+C486-(C$7+F486*C$8)</f>
        <v>4.9985199999355245E-2</v>
      </c>
      <c r="J486" s="1">
        <f>+G486</f>
        <v>4.9985199999355245E-2</v>
      </c>
      <c r="O486" s="1">
        <f ca="1">+C$11+C$12*$F486</f>
        <v>8.3574233525153682E-2</v>
      </c>
      <c r="Q486" s="77">
        <f>+C486-15018.5</f>
        <v>38347.580999999998</v>
      </c>
    </row>
    <row r="487" spans="1:17" x14ac:dyDescent="0.2">
      <c r="A487" s="22" t="s">
        <v>122</v>
      </c>
      <c r="B487" s="23" t="s">
        <v>44</v>
      </c>
      <c r="C487" s="22">
        <v>53374.701000000001</v>
      </c>
      <c r="E487" s="24">
        <f>+(C487-C$7)/C$8</f>
        <v>2697.0237409759316</v>
      </c>
      <c r="F487" s="1">
        <f>ROUND(2*E487,0)/2</f>
        <v>2697</v>
      </c>
      <c r="G487" s="1">
        <f>+C487-(C$7+F487*C$8)</f>
        <v>6.8072599999140948E-2</v>
      </c>
      <c r="I487" s="1">
        <f>+G487</f>
        <v>6.8072599999140948E-2</v>
      </c>
      <c r="O487" s="1">
        <f ca="1">+C$11+C$12*$F487</f>
        <v>8.3665603526021343E-2</v>
      </c>
      <c r="Q487" s="77">
        <f>+C487-15018.5</f>
        <v>38356.201000000001</v>
      </c>
    </row>
    <row r="488" spans="1:17" x14ac:dyDescent="0.2">
      <c r="A488" s="30" t="s">
        <v>129</v>
      </c>
      <c r="B488" s="35" t="s">
        <v>44</v>
      </c>
      <c r="C488" s="36">
        <v>53403.373800000001</v>
      </c>
      <c r="D488" s="31">
        <v>2.0000000000000001E-4</v>
      </c>
      <c r="E488" s="24">
        <f>+(C488-C$7)/C$8</f>
        <v>2707.023656576097</v>
      </c>
      <c r="F488" s="1">
        <f>ROUND(2*E488,0)/2</f>
        <v>2707</v>
      </c>
      <c r="G488" s="1">
        <f>+C488-(C$7+F488*C$8)</f>
        <v>6.7830599997250829E-2</v>
      </c>
      <c r="K488" s="1">
        <f>+G488</f>
        <v>6.7830599997250829E-2</v>
      </c>
      <c r="O488" s="1">
        <f ca="1">+C$11+C$12*$F488</f>
        <v>8.3970170195580229E-2</v>
      </c>
      <c r="Q488" s="77">
        <f>+C488-15018.5</f>
        <v>38384.873800000001</v>
      </c>
    </row>
    <row r="489" spans="1:17" x14ac:dyDescent="0.2">
      <c r="A489" s="22" t="s">
        <v>130</v>
      </c>
      <c r="B489" s="23" t="s">
        <v>44</v>
      </c>
      <c r="C489" s="22">
        <v>53621.298000000003</v>
      </c>
      <c r="E489" s="24">
        <f>+(C489-C$7)/C$8</f>
        <v>2783.0268235926978</v>
      </c>
      <c r="F489" s="1">
        <f>ROUND(2*E489,0)/2</f>
        <v>2783</v>
      </c>
      <c r="G489" s="1">
        <f>+C489-(C$7+F489*C$8)</f>
        <v>7.6911399999517016E-2</v>
      </c>
      <c r="J489" s="1">
        <f>+G489</f>
        <v>7.6911399999517016E-2</v>
      </c>
      <c r="O489" s="1">
        <f ca="1">+C$11+C$12*$F489</f>
        <v>8.6284876884227799E-2</v>
      </c>
      <c r="Q489" s="77">
        <f>+C489-15018.5</f>
        <v>38602.798000000003</v>
      </c>
    </row>
    <row r="490" spans="1:17" x14ac:dyDescent="0.2">
      <c r="A490" s="30" t="s">
        <v>129</v>
      </c>
      <c r="B490" s="35" t="s">
        <v>44</v>
      </c>
      <c r="C490" s="36">
        <v>53658.572899999999</v>
      </c>
      <c r="D490" s="31">
        <v>6.9999999999999999E-4</v>
      </c>
      <c r="E490" s="24">
        <f>+(C490-C$7)/C$8</f>
        <v>2796.0268045504199</v>
      </c>
      <c r="F490" s="1">
        <f>ROUND(2*E490,0)/2</f>
        <v>2796</v>
      </c>
      <c r="G490" s="1">
        <f>+C490-(C$7+F490*C$8)</f>
        <v>7.6856799998495262E-2</v>
      </c>
      <c r="K490" s="1">
        <f>+G490</f>
        <v>7.6856799998495262E-2</v>
      </c>
      <c r="O490" s="1">
        <f ca="1">+C$11+C$12*$F490</f>
        <v>8.6680813554654346E-2</v>
      </c>
      <c r="Q490" s="77">
        <f>+C490-15018.5</f>
        <v>38640.072899999999</v>
      </c>
    </row>
    <row r="491" spans="1:17" x14ac:dyDescent="0.2">
      <c r="A491" s="22" t="s">
        <v>130</v>
      </c>
      <c r="B491" s="23" t="s">
        <v>44</v>
      </c>
      <c r="C491" s="22">
        <v>53667.158000000003</v>
      </c>
      <c r="E491" s="24">
        <f>+(C491-C$7)/C$8</f>
        <v>2799.0209409939839</v>
      </c>
      <c r="F491" s="1">
        <f>ROUND(2*E491,0)/2</f>
        <v>2799</v>
      </c>
      <c r="G491" s="1">
        <f>+C491-(C$7+F491*C$8)</f>
        <v>6.004419999953825E-2</v>
      </c>
      <c r="J491" s="1">
        <f>+G491</f>
        <v>6.004419999953825E-2</v>
      </c>
      <c r="O491" s="1">
        <f ca="1">+C$11+C$12*$F491</f>
        <v>8.677218355552202E-2</v>
      </c>
      <c r="Q491" s="77">
        <f>+C491-15018.5</f>
        <v>38648.658000000003</v>
      </c>
    </row>
    <row r="492" spans="1:17" x14ac:dyDescent="0.2">
      <c r="A492" s="22" t="s">
        <v>130</v>
      </c>
      <c r="B492" s="23" t="s">
        <v>44</v>
      </c>
      <c r="C492" s="22">
        <v>53670.023000000001</v>
      </c>
      <c r="E492" s="24">
        <f>+(C492-C$7)/C$8</f>
        <v>2800.020137382005</v>
      </c>
      <c r="F492" s="1">
        <f>ROUND(2*E492,0)/2</f>
        <v>2800</v>
      </c>
      <c r="G492" s="1">
        <f>+C492-(C$7+F492*C$8)</f>
        <v>5.7740000003832392E-2</v>
      </c>
      <c r="J492" s="1">
        <f>+G492</f>
        <v>5.7740000003832392E-2</v>
      </c>
      <c r="O492" s="1">
        <f ca="1">+C$11+C$12*$F492</f>
        <v>8.6802640222477911E-2</v>
      </c>
      <c r="Q492" s="77">
        <f>+C492-15018.5</f>
        <v>38651.523000000001</v>
      </c>
    </row>
    <row r="493" spans="1:17" x14ac:dyDescent="0.2">
      <c r="A493" s="22" t="s">
        <v>131</v>
      </c>
      <c r="B493" s="23" t="s">
        <v>44</v>
      </c>
      <c r="C493" s="22">
        <v>53672.9</v>
      </c>
      <c r="E493" s="24">
        <f>+(C493-C$7)/C$8</f>
        <v>2801.0235188857887</v>
      </c>
      <c r="F493" s="1">
        <f>ROUND(2*E493,0)/2</f>
        <v>2801</v>
      </c>
      <c r="G493" s="1">
        <f>+C493-(C$7+F493*C$8)</f>
        <v>6.7435800003295299E-2</v>
      </c>
      <c r="I493" s="1">
        <f>+G493</f>
        <v>6.7435800003295299E-2</v>
      </c>
      <c r="O493" s="1">
        <f ca="1">+C$11+C$12*$F493</f>
        <v>8.6833096889433789E-2</v>
      </c>
      <c r="Q493" s="77">
        <f>+C493-15018.5</f>
        <v>38654.400000000001</v>
      </c>
    </row>
    <row r="494" spans="1:17" x14ac:dyDescent="0.2">
      <c r="A494" s="22" t="s">
        <v>130</v>
      </c>
      <c r="B494" s="23" t="s">
        <v>44</v>
      </c>
      <c r="C494" s="22">
        <v>53687.243000000002</v>
      </c>
      <c r="E494" s="24">
        <f>+(C494-C$7)/C$8</f>
        <v>2806.0257784995401</v>
      </c>
      <c r="F494" s="1">
        <f>ROUND(2*E494,0)/2</f>
        <v>2806</v>
      </c>
      <c r="G494" s="1">
        <f>+C494-(C$7+F494*C$8)</f>
        <v>7.3914799999329261E-2</v>
      </c>
      <c r="J494" s="1">
        <f>+G494</f>
        <v>7.3914799999329261E-2</v>
      </c>
      <c r="O494" s="1">
        <f ca="1">+C$11+C$12*$F494</f>
        <v>8.6985380224213246E-2</v>
      </c>
      <c r="Q494" s="77">
        <f>+C494-15018.5</f>
        <v>38668.743000000002</v>
      </c>
    </row>
    <row r="495" spans="1:17" x14ac:dyDescent="0.2">
      <c r="A495" s="22" t="s">
        <v>130</v>
      </c>
      <c r="B495" s="23" t="s">
        <v>44</v>
      </c>
      <c r="C495" s="22">
        <v>53692.972000000002</v>
      </c>
      <c r="E495" s="24">
        <f>+(C495-C$7)/C$8</f>
        <v>2808.0238225159369</v>
      </c>
      <c r="F495" s="1">
        <f>ROUND(2*E495,0)/2</f>
        <v>2808</v>
      </c>
      <c r="G495" s="1">
        <f>+C495-(C$7+F495*C$8)</f>
        <v>6.8306399996799883E-2</v>
      </c>
      <c r="J495" s="1">
        <f>+G495</f>
        <v>6.8306399996799883E-2</v>
      </c>
      <c r="O495" s="1">
        <f ca="1">+C$11+C$12*$F495</f>
        <v>8.7046293558125015E-2</v>
      </c>
      <c r="Q495" s="77">
        <f>+C495-15018.5</f>
        <v>38674.472000000002</v>
      </c>
    </row>
    <row r="496" spans="1:17" x14ac:dyDescent="0.2">
      <c r="A496" s="22" t="s">
        <v>130</v>
      </c>
      <c r="B496" s="23" t="s">
        <v>44</v>
      </c>
      <c r="C496" s="22">
        <v>53715.913</v>
      </c>
      <c r="E496" s="24">
        <f>+(C496-C$7)/C$8</f>
        <v>2816.024717572694</v>
      </c>
      <c r="F496" s="1">
        <f>ROUND(2*E496,0)/2</f>
        <v>2816</v>
      </c>
      <c r="G496" s="1">
        <f>+C496-(C$7+F496*C$8)</f>
        <v>7.0872800002689473E-2</v>
      </c>
      <c r="J496" s="1">
        <f>+G496</f>
        <v>7.0872800002689473E-2</v>
      </c>
      <c r="O496" s="1">
        <f ca="1">+C$11+C$12*$F496</f>
        <v>8.7289946893772133E-2</v>
      </c>
      <c r="Q496" s="77">
        <f>+C496-15018.5</f>
        <v>38697.413</v>
      </c>
    </row>
    <row r="497" spans="1:17" x14ac:dyDescent="0.2">
      <c r="A497" s="22" t="s">
        <v>130</v>
      </c>
      <c r="B497" s="23" t="s">
        <v>44</v>
      </c>
      <c r="C497" s="22">
        <v>53736.002999999997</v>
      </c>
      <c r="E497" s="24">
        <f>+(C497-C$7)/C$8</f>
        <v>2823.0312988764836</v>
      </c>
      <c r="F497" s="1">
        <f>ROUND(2*E497,0)/2</f>
        <v>2823</v>
      </c>
      <c r="G497" s="1">
        <f>+C497-(C$7+F497*C$8)</f>
        <v>8.9743399992585182E-2</v>
      </c>
      <c r="J497" s="1">
        <f>+G497</f>
        <v>8.9743399992585182E-2</v>
      </c>
      <c r="O497" s="1">
        <f ca="1">+C$11+C$12*$F497</f>
        <v>8.7503143562463345E-2</v>
      </c>
      <c r="Q497" s="77">
        <f>+C497-15018.5</f>
        <v>38717.502999999997</v>
      </c>
    </row>
    <row r="498" spans="1:17" x14ac:dyDescent="0.2">
      <c r="A498" s="22" t="s">
        <v>131</v>
      </c>
      <c r="B498" s="23" t="s">
        <v>44</v>
      </c>
      <c r="C498" s="22">
        <v>53750.324000000001</v>
      </c>
      <c r="E498" s="24">
        <f>+(C498-C$7)/C$8</f>
        <v>2828.0258857780068</v>
      </c>
      <c r="F498" s="1">
        <f>ROUND(2*E498,0)/2</f>
        <v>2828</v>
      </c>
      <c r="G498" s="1">
        <f>+C498-(C$7+F498*C$8)</f>
        <v>7.422239999868907E-2</v>
      </c>
      <c r="I498" s="1">
        <f>+G498</f>
        <v>7.422239999868907E-2</v>
      </c>
      <c r="O498" s="1">
        <f ca="1">+C$11+C$12*$F498</f>
        <v>8.7655426897242802E-2</v>
      </c>
      <c r="Q498" s="77">
        <f>+C498-15018.5</f>
        <v>38731.824000000001</v>
      </c>
    </row>
    <row r="499" spans="1:17" x14ac:dyDescent="0.2">
      <c r="A499" s="22" t="s">
        <v>132</v>
      </c>
      <c r="B499" s="23" t="s">
        <v>44</v>
      </c>
      <c r="C499" s="22">
        <v>53750.324999999997</v>
      </c>
      <c r="E499" s="24">
        <f>+(C499-C$7)/C$8</f>
        <v>2828.0262345376527</v>
      </c>
      <c r="F499" s="1">
        <f>ROUND(2*E499,0)/2</f>
        <v>2828</v>
      </c>
      <c r="G499" s="1">
        <f>+C499-(C$7+F499*C$8)</f>
        <v>7.5222399995254818E-2</v>
      </c>
      <c r="I499" s="1">
        <f>+G499</f>
        <v>7.5222399995254818E-2</v>
      </c>
      <c r="O499" s="1">
        <f ca="1">+C$11+C$12*$F499</f>
        <v>8.7655426897242802E-2</v>
      </c>
      <c r="Q499" s="77">
        <f>+C499-15018.5</f>
        <v>38731.824999999997</v>
      </c>
    </row>
    <row r="500" spans="1:17" x14ac:dyDescent="0.2">
      <c r="A500" s="31" t="s">
        <v>133</v>
      </c>
      <c r="B500" s="35"/>
      <c r="C500" s="31">
        <v>53750.328800000003</v>
      </c>
      <c r="D500" s="31">
        <v>4.0000000000000001E-3</v>
      </c>
      <c r="E500" s="24">
        <f>+(C500-C$7)/C$8</f>
        <v>2828.0275598243124</v>
      </c>
      <c r="F500" s="1">
        <f>ROUND(2*E500,0)/2</f>
        <v>2828</v>
      </c>
      <c r="G500" s="1">
        <f>+C500-(C$7+F500*C$8)</f>
        <v>7.9022400001122151E-2</v>
      </c>
      <c r="J500" s="1">
        <f>+G500</f>
        <v>7.9022400001122151E-2</v>
      </c>
      <c r="O500" s="1">
        <f ca="1">+C$11+C$12*$F500</f>
        <v>8.7655426897242802E-2</v>
      </c>
      <c r="Q500" s="77">
        <f>+C500-15018.5</f>
        <v>38731.828800000003</v>
      </c>
    </row>
    <row r="501" spans="1:17" x14ac:dyDescent="0.2">
      <c r="A501" s="22" t="s">
        <v>131</v>
      </c>
      <c r="B501" s="23" t="s">
        <v>44</v>
      </c>
      <c r="C501" s="22">
        <v>53793.334000000003</v>
      </c>
      <c r="E501" s="24">
        <f>+(C501-C$7)/C$8</f>
        <v>2843.0260381859734</v>
      </c>
      <c r="F501" s="1">
        <f>ROUND(2*E501,0)/2</f>
        <v>2843</v>
      </c>
      <c r="G501" s="1">
        <f>+C501-(C$7+F501*C$8)</f>
        <v>7.4659400001110043E-2</v>
      </c>
      <c r="I501" s="1">
        <f>+G501</f>
        <v>7.4659400001110043E-2</v>
      </c>
      <c r="O501" s="1">
        <f ca="1">+C$11+C$12*$F501</f>
        <v>8.8112276901581132E-2</v>
      </c>
      <c r="Q501" s="77">
        <f>+C501-15018.5</f>
        <v>38774.834000000003</v>
      </c>
    </row>
    <row r="502" spans="1:17" x14ac:dyDescent="0.2">
      <c r="A502" s="22" t="s">
        <v>134</v>
      </c>
      <c r="B502" s="23" t="s">
        <v>44</v>
      </c>
      <c r="C502" s="22">
        <v>53948.152000000002</v>
      </c>
      <c r="E502" s="24">
        <f>+(C502-C$7)/C$8</f>
        <v>2897.0203091810072</v>
      </c>
      <c r="F502" s="1">
        <f>ROUND(2*E502,0)/2</f>
        <v>2897</v>
      </c>
      <c r="G502" s="1">
        <f>+C502-(C$7+F502*C$8)</f>
        <v>5.8232600000337698E-2</v>
      </c>
      <c r="J502" s="1">
        <f>+G502</f>
        <v>5.8232600000337698E-2</v>
      </c>
      <c r="O502" s="1">
        <f ca="1">+C$11+C$12*$F502</f>
        <v>8.9756936917199132E-2</v>
      </c>
      <c r="Q502" s="77">
        <f>+C502-15018.5</f>
        <v>38929.652000000002</v>
      </c>
    </row>
    <row r="503" spans="1:17" x14ac:dyDescent="0.2">
      <c r="A503" s="22" t="s">
        <v>134</v>
      </c>
      <c r="B503" s="23" t="s">
        <v>44</v>
      </c>
      <c r="C503" s="22">
        <v>54016.985000000001</v>
      </c>
      <c r="E503" s="24">
        <f>+(C503-C$7)/C$8</f>
        <v>2921.026481947747</v>
      </c>
      <c r="F503" s="1">
        <f>ROUND(2*E503,0)/2</f>
        <v>2921</v>
      </c>
      <c r="G503" s="1">
        <f>+C503-(C$7+F503*C$8)</f>
        <v>7.5931799998215865E-2</v>
      </c>
      <c r="J503" s="1">
        <f>+G503</f>
        <v>7.5931799998215865E-2</v>
      </c>
      <c r="O503" s="1">
        <f ca="1">+C$11+C$12*$F503</f>
        <v>9.0487896924140471E-2</v>
      </c>
      <c r="Q503" s="77">
        <f>+C503-15018.5</f>
        <v>38998.485000000001</v>
      </c>
    </row>
    <row r="504" spans="1:17" x14ac:dyDescent="0.2">
      <c r="A504" s="22" t="s">
        <v>134</v>
      </c>
      <c r="B504" s="23" t="s">
        <v>44</v>
      </c>
      <c r="C504" s="22">
        <v>54057.127</v>
      </c>
      <c r="E504" s="24">
        <f>+(C504-C$7)/C$8</f>
        <v>2935.0263916887507</v>
      </c>
      <c r="F504" s="1">
        <f>ROUND(2*E504,0)/2</f>
        <v>2935</v>
      </c>
      <c r="G504" s="1">
        <f>+C504-(C$7+F504*C$8)</f>
        <v>7.5672999999369495E-2</v>
      </c>
      <c r="J504" s="1">
        <f>+G504</f>
        <v>7.5672999999369495E-2</v>
      </c>
      <c r="O504" s="1">
        <f ca="1">+C$11+C$12*$F504</f>
        <v>9.0914290261522909E-2</v>
      </c>
      <c r="Q504" s="77">
        <f>+C504-15018.5</f>
        <v>39038.627</v>
      </c>
    </row>
    <row r="505" spans="1:17" x14ac:dyDescent="0.2">
      <c r="A505" s="22" t="s">
        <v>134</v>
      </c>
      <c r="B505" s="23" t="s">
        <v>44</v>
      </c>
      <c r="C505" s="22">
        <v>54080.067000000003</v>
      </c>
      <c r="E505" s="24">
        <f>+(C505-C$7)/C$8</f>
        <v>2943.0269379858619</v>
      </c>
      <c r="F505" s="1">
        <f>ROUND(2*E505,0)/2</f>
        <v>2943</v>
      </c>
      <c r="G505" s="1">
        <f>+C505-(C$7+F505*C$8)</f>
        <v>7.723940000141738E-2</v>
      </c>
      <c r="J505" s="1">
        <f>+G505</f>
        <v>7.723940000141738E-2</v>
      </c>
      <c r="O505" s="1">
        <f ca="1">+C$11+C$12*$F505</f>
        <v>9.1157943597170027E-2</v>
      </c>
      <c r="Q505" s="77">
        <f>+C505-15018.5</f>
        <v>39061.567000000003</v>
      </c>
    </row>
    <row r="506" spans="1:17" x14ac:dyDescent="0.2">
      <c r="A506" s="31" t="s">
        <v>135</v>
      </c>
      <c r="B506" s="35" t="s">
        <v>76</v>
      </c>
      <c r="C506" s="36">
        <v>54084.36</v>
      </c>
      <c r="D506" s="31">
        <v>3.0000000000000001E-3</v>
      </c>
      <c r="E506" s="24">
        <f>+(C506-C$7)/C$8</f>
        <v>2944.5241631494837</v>
      </c>
      <c r="F506" s="1">
        <f>ROUND(2*E506,0)/2</f>
        <v>2944.5</v>
      </c>
      <c r="G506" s="1">
        <f>+C506-(C$7+F506*C$8)</f>
        <v>6.9283099997846875E-2</v>
      </c>
      <c r="K506" s="1">
        <f>+G506</f>
        <v>6.9283099997846875E-2</v>
      </c>
      <c r="O506" s="1">
        <f ca="1">+C$11+C$12*$F506</f>
        <v>9.1203628597603864E-2</v>
      </c>
      <c r="Q506" s="77">
        <f>+C506-15018.5</f>
        <v>39065.86</v>
      </c>
    </row>
    <row r="507" spans="1:17" x14ac:dyDescent="0.2">
      <c r="A507" s="22" t="s">
        <v>131</v>
      </c>
      <c r="B507" s="23" t="s">
        <v>44</v>
      </c>
      <c r="C507" s="22">
        <v>54085.788</v>
      </c>
      <c r="E507" s="24">
        <f>+(C507-C$7)/C$8</f>
        <v>2945.0221919250839</v>
      </c>
      <c r="F507" s="1">
        <f>ROUND(2*E507,0)/2</f>
        <v>2945</v>
      </c>
      <c r="G507" s="1">
        <f>+C507-(C$7+F507*C$8)</f>
        <v>6.3630999997258186E-2</v>
      </c>
      <c r="I507" s="1">
        <f>+G507</f>
        <v>6.3630999997258186E-2</v>
      </c>
      <c r="O507" s="1">
        <f ca="1">+C$11+C$12*$F507</f>
        <v>9.121885693108181E-2</v>
      </c>
      <c r="Q507" s="77">
        <f>+C507-15018.5</f>
        <v>39067.288</v>
      </c>
    </row>
    <row r="508" spans="1:17" x14ac:dyDescent="0.2">
      <c r="A508" s="22" t="s">
        <v>131</v>
      </c>
      <c r="B508" s="23" t="s">
        <v>44</v>
      </c>
      <c r="C508" s="22">
        <v>54111.593999999997</v>
      </c>
      <c r="E508" s="24">
        <f>+(C508-C$7)/C$8</f>
        <v>2954.0222833698622</v>
      </c>
      <c r="F508" s="1">
        <f>ROUND(2*E508,0)/2</f>
        <v>2954</v>
      </c>
      <c r="G508" s="1">
        <f>+C508-(C$7+F508*C$8)</f>
        <v>6.3893200000165962E-2</v>
      </c>
      <c r="I508" s="1">
        <f>+G508</f>
        <v>6.3893200000165962E-2</v>
      </c>
      <c r="O508" s="1">
        <f ca="1">+C$11+C$12*$F508</f>
        <v>9.1492966933684805E-2</v>
      </c>
      <c r="Q508" s="77">
        <f>+C508-15018.5</f>
        <v>39093.093999999997</v>
      </c>
    </row>
    <row r="509" spans="1:17" x14ac:dyDescent="0.2">
      <c r="A509" s="22" t="s">
        <v>136</v>
      </c>
      <c r="B509" s="23" t="s">
        <v>44</v>
      </c>
      <c r="C509" s="22">
        <v>54168.949000000001</v>
      </c>
      <c r="E509" s="24">
        <f>+(C509-C$7)/C$8</f>
        <v>2974.025392910874</v>
      </c>
      <c r="F509" s="1">
        <f>ROUND(2*E509,0)/2</f>
        <v>2974</v>
      </c>
      <c r="G509" s="1">
        <f>+C509-(C$7+F509*C$8)</f>
        <v>7.2809199999028351E-2</v>
      </c>
      <c r="J509" s="1">
        <f>+G509</f>
        <v>7.2809199999028351E-2</v>
      </c>
      <c r="O509" s="1">
        <f ca="1">+C$11+C$12*$F509</f>
        <v>9.2102100272802592E-2</v>
      </c>
      <c r="Q509" s="77">
        <f>+C509-15018.5</f>
        <v>39150.449000000001</v>
      </c>
    </row>
    <row r="510" spans="1:17" x14ac:dyDescent="0.2">
      <c r="A510" s="30" t="s">
        <v>137</v>
      </c>
      <c r="B510" s="29" t="s">
        <v>44</v>
      </c>
      <c r="C510" s="30">
        <v>54395.468000000001</v>
      </c>
      <c r="D510" s="30" t="s">
        <v>33</v>
      </c>
      <c r="E510" s="24">
        <f>+(C510-C$7)/C$8</f>
        <v>3053.026079339611</v>
      </c>
      <c r="F510" s="1">
        <f>ROUND(2*E510,0)/2</f>
        <v>3053</v>
      </c>
      <c r="G510" s="1">
        <f>+C510-(C$7+F510*C$8)</f>
        <v>7.4777399997401517E-2</v>
      </c>
      <c r="I510" s="1">
        <f>+G510</f>
        <v>7.4777399997401517E-2</v>
      </c>
      <c r="N510" s="1">
        <f>+G510</f>
        <v>7.4777399997401517E-2</v>
      </c>
      <c r="O510" s="1">
        <f ca="1">+C$11+C$12*$F510</f>
        <v>9.4508176962317808E-2</v>
      </c>
      <c r="Q510" s="77">
        <f>+C510-15018.5</f>
        <v>39376.968000000001</v>
      </c>
    </row>
    <row r="511" spans="1:17" x14ac:dyDescent="0.2">
      <c r="A511" s="22" t="s">
        <v>136</v>
      </c>
      <c r="B511" s="23" t="s">
        <v>44</v>
      </c>
      <c r="C511" s="22">
        <v>54427.014000000003</v>
      </c>
      <c r="E511" s="24">
        <f>+(C511-C$7)/C$8</f>
        <v>3064.0280511569026</v>
      </c>
      <c r="F511" s="1">
        <f>ROUND(2*E511,0)/2</f>
        <v>3064</v>
      </c>
      <c r="G511" s="1">
        <f>+C511-(C$7+F511*C$8)</f>
        <v>8.0431200003658887E-2</v>
      </c>
      <c r="J511" s="1">
        <f>+G511</f>
        <v>8.0431200003658887E-2</v>
      </c>
      <c r="O511" s="1">
        <f ca="1">+C$11+C$12*$F511</f>
        <v>9.4843200298832586E-2</v>
      </c>
      <c r="Q511" s="77">
        <f>+C511-15018.5</f>
        <v>39408.514000000003</v>
      </c>
    </row>
    <row r="512" spans="1:17" x14ac:dyDescent="0.2">
      <c r="A512" s="22" t="s">
        <v>136</v>
      </c>
      <c r="B512" s="23" t="s">
        <v>44</v>
      </c>
      <c r="C512" s="22">
        <v>54427.019</v>
      </c>
      <c r="E512" s="24">
        <f>+(C512-C$7)/C$8</f>
        <v>3064.0297949551359</v>
      </c>
      <c r="F512" s="1">
        <f>ROUND(2*E512,0)/2</f>
        <v>3064</v>
      </c>
      <c r="G512" s="1">
        <f>+C512-(C$7+F512*C$8)</f>
        <v>8.5431200001039542E-2</v>
      </c>
      <c r="J512" s="1">
        <f>+G512</f>
        <v>8.5431200001039542E-2</v>
      </c>
      <c r="O512" s="1">
        <f ca="1">+C$11+C$12*$F512</f>
        <v>9.4843200298832586E-2</v>
      </c>
      <c r="Q512" s="77">
        <f>+C512-15018.5</f>
        <v>39408.519</v>
      </c>
    </row>
    <row r="513" spans="1:17" x14ac:dyDescent="0.2">
      <c r="A513" s="22" t="s">
        <v>136</v>
      </c>
      <c r="B513" s="23" t="s">
        <v>44</v>
      </c>
      <c r="C513" s="22">
        <v>54427.031999999999</v>
      </c>
      <c r="E513" s="24">
        <f>+(C513-C$7)/C$8</f>
        <v>3064.0343288305435</v>
      </c>
      <c r="F513" s="1">
        <f>ROUND(2*E513,0)/2</f>
        <v>3064</v>
      </c>
      <c r="G513" s="1">
        <f>+C513-(C$7+F513*C$8)</f>
        <v>9.8431200000050012E-2</v>
      </c>
      <c r="J513" s="1">
        <f>+G513</f>
        <v>9.8431200000050012E-2</v>
      </c>
      <c r="O513" s="1">
        <f ca="1">+C$11+C$12*$F513</f>
        <v>9.4843200298832586E-2</v>
      </c>
      <c r="Q513" s="77">
        <f>+C513-15018.5</f>
        <v>39408.531999999999</v>
      </c>
    </row>
    <row r="514" spans="1:17" x14ac:dyDescent="0.2">
      <c r="A514" s="22" t="s">
        <v>136</v>
      </c>
      <c r="B514" s="23" t="s">
        <v>44</v>
      </c>
      <c r="C514" s="22">
        <v>54444.218999999997</v>
      </c>
      <c r="E514" s="24">
        <f>+(C514-C$7)/C$8</f>
        <v>3070.0284608797338</v>
      </c>
      <c r="F514" s="1">
        <f>ROUND(2*E514,0)/2</f>
        <v>3070</v>
      </c>
      <c r="G514" s="1">
        <f>+C514-(C$7+F514*C$8)</f>
        <v>8.1605999992461875E-2</v>
      </c>
      <c r="J514" s="1">
        <f>+G514</f>
        <v>8.1605999992461875E-2</v>
      </c>
      <c r="O514" s="1">
        <f ca="1">+C$11+C$12*$F514</f>
        <v>9.5025940300567921E-2</v>
      </c>
      <c r="Q514" s="77">
        <f>+C514-15018.5</f>
        <v>39425.718999999997</v>
      </c>
    </row>
    <row r="515" spans="1:17" x14ac:dyDescent="0.2">
      <c r="A515" s="22" t="s">
        <v>136</v>
      </c>
      <c r="B515" s="23" t="s">
        <v>44</v>
      </c>
      <c r="C515" s="22">
        <v>54449.959000000003</v>
      </c>
      <c r="E515" s="24">
        <f>+(C515-C$7)/C$8</f>
        <v>3072.0303412522471</v>
      </c>
      <c r="F515" s="1">
        <f>ROUND(2*E515,0)/2</f>
        <v>3072</v>
      </c>
      <c r="G515" s="1">
        <f>+C515-(C$7+F515*C$8)</f>
        <v>8.6997600003087427E-2</v>
      </c>
      <c r="J515" s="1">
        <f>+G515</f>
        <v>8.6997600003087427E-2</v>
      </c>
      <c r="O515" s="1">
        <f ca="1">+C$11+C$12*$F515</f>
        <v>9.5086853634479704E-2</v>
      </c>
      <c r="Q515" s="77">
        <f>+C515-15018.5</f>
        <v>39431.459000000003</v>
      </c>
    </row>
    <row r="516" spans="1:17" x14ac:dyDescent="0.2">
      <c r="A516" s="22" t="s">
        <v>138</v>
      </c>
      <c r="B516" s="23" t="s">
        <v>44</v>
      </c>
      <c r="C516" s="22">
        <v>54470.034</v>
      </c>
      <c r="E516" s="24">
        <f>+(C516-C$7)/C$8</f>
        <v>3079.0316911613349</v>
      </c>
      <c r="F516" s="1">
        <f>ROUND(2*E516,0)/2</f>
        <v>3079</v>
      </c>
      <c r="G516" s="1">
        <f>+C516-(C$7+F516*C$8)</f>
        <v>9.0868200000841171E-2</v>
      </c>
      <c r="J516" s="1">
        <f>+G516</f>
        <v>9.0868200000841171E-2</v>
      </c>
      <c r="O516" s="1">
        <f ca="1">+C$11+C$12*$F516</f>
        <v>9.530005030317093E-2</v>
      </c>
      <c r="Q516" s="77">
        <f>+C516-15018.5</f>
        <v>39451.534</v>
      </c>
    </row>
    <row r="517" spans="1:17" x14ac:dyDescent="0.2">
      <c r="A517" s="22" t="s">
        <v>138</v>
      </c>
      <c r="B517" s="23" t="s">
        <v>44</v>
      </c>
      <c r="C517" s="22">
        <v>54492.968999999997</v>
      </c>
      <c r="E517" s="24">
        <f>+(C517-C$7)/C$8</f>
        <v>3087.0304936602111</v>
      </c>
      <c r="F517" s="1">
        <f>ROUND(2*E517,0)/2</f>
        <v>3087</v>
      </c>
      <c r="G517" s="1">
        <f>+C517-(C$7+F517*C$8)</f>
        <v>8.7434599998232443E-2</v>
      </c>
      <c r="J517" s="1">
        <f>+G517</f>
        <v>8.7434599998232443E-2</v>
      </c>
      <c r="O517" s="1">
        <f ca="1">+C$11+C$12*$F517</f>
        <v>9.5543703638818034E-2</v>
      </c>
      <c r="Q517" s="77">
        <f>+C517-15018.5</f>
        <v>39474.468999999997</v>
      </c>
    </row>
    <row r="518" spans="1:17" x14ac:dyDescent="0.2">
      <c r="A518" s="37" t="s">
        <v>139</v>
      </c>
      <c r="B518" s="35" t="s">
        <v>44</v>
      </c>
      <c r="C518" s="36">
        <v>54696.5458</v>
      </c>
      <c r="D518" s="31">
        <v>4.0000000000000002E-4</v>
      </c>
      <c r="E518" s="24">
        <f>+(C518-C$7)/C$8</f>
        <v>3158.0298665206151</v>
      </c>
      <c r="F518" s="1">
        <f>ROUND(2*E518,0)/2</f>
        <v>3158</v>
      </c>
      <c r="G518" s="1">
        <f>+C518-(C$7+F518*C$8)</f>
        <v>8.5636399999202695E-2</v>
      </c>
      <c r="K518" s="1">
        <f>+G518</f>
        <v>8.5636399999202695E-2</v>
      </c>
      <c r="O518" s="1">
        <f ca="1">+C$11+C$12*$F518</f>
        <v>9.770612699268616E-2</v>
      </c>
      <c r="Q518" s="77">
        <f>+C518-15018.5</f>
        <v>39678.0458</v>
      </c>
    </row>
    <row r="519" spans="1:17" x14ac:dyDescent="0.2">
      <c r="A519" s="22" t="s">
        <v>138</v>
      </c>
      <c r="B519" s="23" t="s">
        <v>44</v>
      </c>
      <c r="C519" s="22">
        <v>54751.025000000001</v>
      </c>
      <c r="E519" s="24">
        <f>+(C519-C$7)/C$8</f>
        <v>3177.0300130694191</v>
      </c>
      <c r="F519" s="1">
        <f>ROUND(2*E519,0)/2</f>
        <v>3177</v>
      </c>
      <c r="G519" s="1">
        <f>+C519-(C$7+F519*C$8)</f>
        <v>8.6056599997391459E-2</v>
      </c>
      <c r="J519" s="1">
        <f>+G519</f>
        <v>8.6056599997391459E-2</v>
      </c>
      <c r="O519" s="1">
        <f ca="1">+C$11+C$12*$F519</f>
        <v>9.8284803664848042E-2</v>
      </c>
      <c r="Q519" s="77">
        <f>+C519-15018.5</f>
        <v>39732.525000000001</v>
      </c>
    </row>
    <row r="520" spans="1:17" x14ac:dyDescent="0.2">
      <c r="A520" s="22" t="s">
        <v>138</v>
      </c>
      <c r="B520" s="23" t="s">
        <v>44</v>
      </c>
      <c r="C520" s="22">
        <v>54771.105000000003</v>
      </c>
      <c r="E520" s="24">
        <f>+(C520-C$7)/C$8</f>
        <v>3184.0331067767424</v>
      </c>
      <c r="F520" s="1">
        <f>ROUND(2*E520,0)/2</f>
        <v>3184</v>
      </c>
      <c r="G520" s="1">
        <f>+C520-(C$7+F520*C$8)</f>
        <v>9.4927199999801815E-2</v>
      </c>
      <c r="J520" s="1">
        <f>+G520</f>
        <v>9.4927199999801815E-2</v>
      </c>
      <c r="O520" s="1">
        <f ca="1">+C$11+C$12*$F520</f>
        <v>9.8498000333539268E-2</v>
      </c>
      <c r="Q520" s="77">
        <f>+C520-15018.5</f>
        <v>39752.605000000003</v>
      </c>
    </row>
    <row r="521" spans="1:17" x14ac:dyDescent="0.2">
      <c r="A521" s="22" t="s">
        <v>138</v>
      </c>
      <c r="B521" s="23" t="s">
        <v>44</v>
      </c>
      <c r="C521" s="22">
        <v>54791.170599999998</v>
      </c>
      <c r="E521" s="24">
        <f>+(C521-C$7)/C$8</f>
        <v>3191.0311783451498</v>
      </c>
      <c r="F521" s="1">
        <f>ROUND(2*E521,0)/2</f>
        <v>3191</v>
      </c>
      <c r="G521" s="1">
        <f>+C521-(C$7+F521*C$8)</f>
        <v>8.939779999491293E-2</v>
      </c>
      <c r="K521" s="1">
        <f>+G521</f>
        <v>8.939779999491293E-2</v>
      </c>
      <c r="O521" s="1">
        <f ca="1">+C$11+C$12*$F521</f>
        <v>9.8711197002230494E-2</v>
      </c>
      <c r="Q521" s="77">
        <f>+C521-15018.5</f>
        <v>39772.670599999998</v>
      </c>
    </row>
    <row r="522" spans="1:17" x14ac:dyDescent="0.2">
      <c r="A522" s="22" t="s">
        <v>138</v>
      </c>
      <c r="B522" s="23" t="s">
        <v>44</v>
      </c>
      <c r="C522" s="22">
        <v>54791.184000000001</v>
      </c>
      <c r="E522" s="24">
        <f>+(C522-C$7)/C$8</f>
        <v>3191.0358517244176</v>
      </c>
      <c r="F522" s="1">
        <f>ROUND(2*E522,0)/2</f>
        <v>3191</v>
      </c>
      <c r="G522" s="1">
        <f>+C522-(C$7+F522*C$8)</f>
        <v>0.10279779999837046</v>
      </c>
      <c r="J522" s="1">
        <f>+G522</f>
        <v>0.10279779999837046</v>
      </c>
      <c r="O522" s="1">
        <f ca="1">+C$11+C$12*$F522</f>
        <v>9.8711197002230494E-2</v>
      </c>
      <c r="Q522" s="77">
        <f>+C522-15018.5</f>
        <v>39772.684000000001</v>
      </c>
    </row>
    <row r="523" spans="1:17" x14ac:dyDescent="0.2">
      <c r="A523" s="22" t="s">
        <v>138</v>
      </c>
      <c r="B523" s="23" t="s">
        <v>44</v>
      </c>
      <c r="C523" s="22">
        <v>54794.048000000003</v>
      </c>
      <c r="E523" s="24">
        <f>+(C523-C$7)/C$8</f>
        <v>3192.0346993527933</v>
      </c>
      <c r="F523" s="1">
        <f>ROUND(2*E523,0)/2</f>
        <v>3192</v>
      </c>
      <c r="G523" s="1">
        <f>+C523-(C$7+F523*C$8)</f>
        <v>9.9493599998822901E-2</v>
      </c>
      <c r="J523" s="1">
        <f>+G523</f>
        <v>9.9493599998822901E-2</v>
      </c>
      <c r="O523" s="1">
        <f ca="1">+C$11+C$12*$F523</f>
        <v>9.8741653669186386E-2</v>
      </c>
      <c r="Q523" s="77">
        <f>+C523-15018.5</f>
        <v>39775.548000000003</v>
      </c>
    </row>
    <row r="524" spans="1:17" x14ac:dyDescent="0.2">
      <c r="A524" s="34" t="s">
        <v>140</v>
      </c>
      <c r="B524" s="33" t="s">
        <v>44</v>
      </c>
      <c r="C524" s="31">
        <v>54799.776400000002</v>
      </c>
      <c r="D524" s="31">
        <v>2.0000000000000001E-4</v>
      </c>
      <c r="E524" s="24">
        <f>+(C524-C$7)/C$8</f>
        <v>3194.0325341134021</v>
      </c>
      <c r="F524" s="1">
        <f>ROUND(2*E524,0)/2</f>
        <v>3194</v>
      </c>
      <c r="G524" s="1">
        <f>+C524-(C$7+F524*C$8)</f>
        <v>9.328520000417484E-2</v>
      </c>
      <c r="K524" s="1">
        <f>+G524</f>
        <v>9.328520000417484E-2</v>
      </c>
      <c r="O524" s="1">
        <f ca="1">+C$11+C$12*$F524</f>
        <v>9.8802567003098155E-2</v>
      </c>
      <c r="Q524" s="77">
        <f>+C524-15018.5</f>
        <v>39781.276400000002</v>
      </c>
    </row>
    <row r="525" spans="1:17" x14ac:dyDescent="0.2">
      <c r="A525" s="22" t="s">
        <v>138</v>
      </c>
      <c r="B525" s="23" t="s">
        <v>44</v>
      </c>
      <c r="C525" s="22">
        <v>54816.993000000002</v>
      </c>
      <c r="E525" s="24">
        <f>+(C525-C$7)/C$8</f>
        <v>3200.0369894481378</v>
      </c>
      <c r="F525" s="1">
        <f>ROUND(2*E525,0)/2</f>
        <v>3200</v>
      </c>
      <c r="G525" s="1">
        <f>+C525-(C$7+F525*C$8)</f>
        <v>0.1060600000055274</v>
      </c>
      <c r="J525" s="1">
        <f>+G525</f>
        <v>0.1060600000055274</v>
      </c>
      <c r="O525" s="1">
        <f ca="1">+C$11+C$12*$F525</f>
        <v>9.8985307004833489E-2</v>
      </c>
      <c r="Q525" s="77">
        <f>+C525-15018.5</f>
        <v>39798.493000000002</v>
      </c>
    </row>
    <row r="526" spans="1:17" x14ac:dyDescent="0.2">
      <c r="A526" s="37" t="s">
        <v>139</v>
      </c>
      <c r="B526" s="35" t="s">
        <v>44</v>
      </c>
      <c r="C526" s="36">
        <v>54828.450199999999</v>
      </c>
      <c r="D526" s="31">
        <v>6.9999999999999999E-4</v>
      </c>
      <c r="E526" s="24">
        <f>+(C526-C$7)/C$8</f>
        <v>3204.0327984732135</v>
      </c>
      <c r="F526" s="1">
        <f>ROUND(2*E526,0)/2</f>
        <v>3204</v>
      </c>
      <c r="G526" s="1">
        <f>+C526-(C$7+F526*C$8)</f>
        <v>9.4043199998850469E-2</v>
      </c>
      <c r="K526" s="1">
        <f>+G526</f>
        <v>9.4043199998850469E-2</v>
      </c>
      <c r="O526" s="1">
        <f ca="1">+C$11+C$12*$F526</f>
        <v>9.9107133672657041E-2</v>
      </c>
      <c r="Q526" s="77">
        <f>+C526-15018.5</f>
        <v>39809.950199999999</v>
      </c>
    </row>
    <row r="527" spans="1:17" x14ac:dyDescent="0.2">
      <c r="A527" s="37" t="s">
        <v>139</v>
      </c>
      <c r="B527" s="35" t="s">
        <v>44</v>
      </c>
      <c r="C527" s="36">
        <v>54831.315699999999</v>
      </c>
      <c r="D527" s="31">
        <v>2.0000000000000001E-4</v>
      </c>
      <c r="E527" s="24">
        <f>+(C527-C$7)/C$8</f>
        <v>3205.0321692410585</v>
      </c>
      <c r="F527" s="1">
        <f>ROUND(2*E527,0)/2</f>
        <v>3205</v>
      </c>
      <c r="G527" s="1">
        <f>+C527-(C$7+F527*C$8)</f>
        <v>9.2238999997789506E-2</v>
      </c>
      <c r="K527" s="1">
        <f>+G527</f>
        <v>9.2238999997789506E-2</v>
      </c>
      <c r="O527" s="1">
        <f ca="1">+C$11+C$12*$F527</f>
        <v>9.9137590339612933E-2</v>
      </c>
      <c r="Q527" s="77">
        <f>+C527-15018.5</f>
        <v>39812.815699999999</v>
      </c>
    </row>
    <row r="528" spans="1:17" x14ac:dyDescent="0.2">
      <c r="A528" s="22" t="s">
        <v>141</v>
      </c>
      <c r="B528" s="23" t="s">
        <v>44</v>
      </c>
      <c r="C528" s="22">
        <v>54837.031999999999</v>
      </c>
      <c r="E528" s="24">
        <f>+(C528-C$7)/C$8</f>
        <v>3207.0257840099416</v>
      </c>
      <c r="F528" s="1">
        <f>ROUND(2*E528,0)/2</f>
        <v>3207</v>
      </c>
      <c r="G528" s="1">
        <f>+C528-(C$7+F528*C$8)</f>
        <v>7.3930599995946977E-2</v>
      </c>
      <c r="J528" s="1">
        <f>+G528</f>
        <v>7.3930599995946977E-2</v>
      </c>
      <c r="O528" s="1">
        <f ca="1">+C$11+C$12*$F528</f>
        <v>9.9198503673524716E-2</v>
      </c>
      <c r="Q528" s="77">
        <f>+C528-15018.5</f>
        <v>39818.531999999999</v>
      </c>
    </row>
    <row r="529" spans="1:17" x14ac:dyDescent="0.2">
      <c r="A529" s="22" t="s">
        <v>141</v>
      </c>
      <c r="B529" s="23" t="s">
        <v>44</v>
      </c>
      <c r="C529" s="22">
        <v>54837.040999999997</v>
      </c>
      <c r="E529" s="24">
        <f>+(C529-C$7)/C$8</f>
        <v>3207.0289228467618</v>
      </c>
      <c r="F529" s="1">
        <f>ROUND(2*E529,0)/2</f>
        <v>3207</v>
      </c>
      <c r="G529" s="1">
        <f>+C529-(C$7+F529*C$8)</f>
        <v>8.293059999414254E-2</v>
      </c>
      <c r="J529" s="1">
        <f>+G529</f>
        <v>8.293059999414254E-2</v>
      </c>
      <c r="O529" s="1">
        <f ca="1">+C$11+C$12*$F529</f>
        <v>9.9198503673524716E-2</v>
      </c>
      <c r="Q529" s="77">
        <f>+C529-15018.5</f>
        <v>39818.540999999997</v>
      </c>
    </row>
    <row r="530" spans="1:17" x14ac:dyDescent="0.2">
      <c r="A530" s="22" t="s">
        <v>141</v>
      </c>
      <c r="B530" s="23" t="s">
        <v>44</v>
      </c>
      <c r="C530" s="22">
        <v>54839.918899999997</v>
      </c>
      <c r="E530" s="24">
        <f>+(C530-C$7)/C$8</f>
        <v>3208.0326182342274</v>
      </c>
      <c r="F530" s="1">
        <f>ROUND(2*E530,0)/2</f>
        <v>3208</v>
      </c>
      <c r="G530" s="1">
        <f>+C530-(C$7+F530*C$8)</f>
        <v>9.3526399992697407E-2</v>
      </c>
      <c r="K530" s="1">
        <f>+G530</f>
        <v>9.3526399992697407E-2</v>
      </c>
      <c r="O530" s="1">
        <f ca="1">+C$11+C$12*$F530</f>
        <v>9.9228960340480607E-2</v>
      </c>
      <c r="Q530" s="77">
        <f>+C530-15018.5</f>
        <v>39821.418899999997</v>
      </c>
    </row>
    <row r="531" spans="1:17" x14ac:dyDescent="0.2">
      <c r="A531" s="34" t="s">
        <v>142</v>
      </c>
      <c r="B531" s="33" t="s">
        <v>44</v>
      </c>
      <c r="C531" s="31">
        <v>55063.566039999998</v>
      </c>
      <c r="D531" s="31" t="s">
        <v>33</v>
      </c>
      <c r="E531" s="24">
        <f>+(C531-C$7)/C$8</f>
        <v>3286.0317157837653</v>
      </c>
      <c r="F531" s="1">
        <f>ROUND(2*E531,0)/2</f>
        <v>3286</v>
      </c>
      <c r="G531" s="1">
        <f>+C531-(C$7+F531*C$8)</f>
        <v>9.0938799992727581E-2</v>
      </c>
      <c r="I531" s="1">
        <f>+G531</f>
        <v>9.0938799992727581E-2</v>
      </c>
      <c r="N531" s="1">
        <f>+G531</f>
        <v>9.0938799992727581E-2</v>
      </c>
      <c r="O531" s="1">
        <f ca="1">+C$11+C$12*$F531</f>
        <v>0.10160458036303995</v>
      </c>
      <c r="Q531" s="77">
        <f>+C531-15018.5</f>
        <v>40045.066039999998</v>
      </c>
    </row>
    <row r="532" spans="1:17" x14ac:dyDescent="0.2">
      <c r="A532" s="34" t="s">
        <v>142</v>
      </c>
      <c r="B532" s="33" t="s">
        <v>44</v>
      </c>
      <c r="C532" s="31">
        <v>55063.574710000001</v>
      </c>
      <c r="D532" s="31">
        <v>5.9999999999999995E-4</v>
      </c>
      <c r="E532" s="24">
        <f>+(C532-C$7)/C$8</f>
        <v>3286.0347395299041</v>
      </c>
      <c r="F532" s="1">
        <f>ROUND(2*E532,0)/2</f>
        <v>3286</v>
      </c>
      <c r="G532" s="1">
        <f>+C532-(C$7+F532*C$8)</f>
        <v>9.9608799995621666E-2</v>
      </c>
      <c r="I532" s="1">
        <f>+G532</f>
        <v>9.9608799995621666E-2</v>
      </c>
      <c r="N532" s="1">
        <f>+G532</f>
        <v>9.9608799995621666E-2</v>
      </c>
      <c r="O532" s="1">
        <f ca="1">+C$11+C$12*$F532</f>
        <v>0.10160458036303995</v>
      </c>
      <c r="Q532" s="77">
        <f>+C532-15018.5</f>
        <v>40045.074710000001</v>
      </c>
    </row>
    <row r="533" spans="1:17" x14ac:dyDescent="0.2">
      <c r="A533" s="30" t="s">
        <v>143</v>
      </c>
      <c r="B533" s="29" t="s">
        <v>44</v>
      </c>
      <c r="C533" s="30">
        <v>55063.580119999999</v>
      </c>
      <c r="D533" s="30">
        <v>1.2999999999999999E-3</v>
      </c>
      <c r="E533" s="24">
        <f>+(C533-C$7)/C$8</f>
        <v>3286.0366263195924</v>
      </c>
      <c r="F533" s="1">
        <f>ROUND(2*E533,0)/2</f>
        <v>3286</v>
      </c>
      <c r="G533" s="1">
        <f>+C533-(C$7+F533*C$8)</f>
        <v>0.10501879999355879</v>
      </c>
      <c r="K533" s="1">
        <f>+G533</f>
        <v>0.10501879999355879</v>
      </c>
      <c r="O533" s="1">
        <f ca="1">+C$11+C$12*$F533</f>
        <v>0.10160458036303995</v>
      </c>
      <c r="Q533" s="77">
        <f>+C533-15018.5</f>
        <v>40045.080119999999</v>
      </c>
    </row>
    <row r="534" spans="1:17" x14ac:dyDescent="0.2">
      <c r="A534" s="22" t="s">
        <v>141</v>
      </c>
      <c r="B534" s="23" t="s">
        <v>44</v>
      </c>
      <c r="C534" s="22">
        <v>55095.120999999999</v>
      </c>
      <c r="E534" s="24">
        <f>+(C534-C$7)/C$8</f>
        <v>3297.0368124874922</v>
      </c>
      <c r="F534" s="1">
        <f>ROUND(2*E534,0)/2</f>
        <v>3297</v>
      </c>
      <c r="G534" s="1">
        <f>+C534-(C$7+F534*C$8)</f>
        <v>0.105552599998191</v>
      </c>
      <c r="J534" s="1">
        <f>+G534</f>
        <v>0.105552599998191</v>
      </c>
      <c r="O534" s="1">
        <f ca="1">+C$11+C$12*$F534</f>
        <v>0.10193960369955472</v>
      </c>
      <c r="Q534" s="77">
        <f>+C534-15018.5</f>
        <v>40076.620999999999</v>
      </c>
    </row>
    <row r="535" spans="1:17" x14ac:dyDescent="0.2">
      <c r="A535" s="22" t="s">
        <v>141</v>
      </c>
      <c r="B535" s="23" t="s">
        <v>44</v>
      </c>
      <c r="C535" s="22">
        <v>55115.199000000001</v>
      </c>
      <c r="E535" s="24">
        <f>+(C535-C$7)/C$8</f>
        <v>3304.0392086755219</v>
      </c>
      <c r="F535" s="1">
        <f>ROUND(2*E535,0)/2</f>
        <v>3304</v>
      </c>
      <c r="G535" s="1">
        <f>+C535-(C$7+F535*C$8)</f>
        <v>0.1124232000001939</v>
      </c>
      <c r="J535" s="1">
        <f>+G535</f>
        <v>0.1124232000001939</v>
      </c>
      <c r="O535" s="1">
        <f ca="1">+C$11+C$12*$F535</f>
        <v>0.10215280036824595</v>
      </c>
      <c r="Q535" s="77">
        <f>+C535-15018.5</f>
        <v>40096.699000000001</v>
      </c>
    </row>
    <row r="536" spans="1:17" x14ac:dyDescent="0.2">
      <c r="A536" s="34" t="s">
        <v>144</v>
      </c>
      <c r="B536" s="33" t="s">
        <v>44</v>
      </c>
      <c r="C536" s="31">
        <v>55146.726999999999</v>
      </c>
      <c r="D536" s="31">
        <v>1E-4</v>
      </c>
      <c r="E536" s="24">
        <f>+(C536-C$7)/C$8</f>
        <v>3315.0349028191699</v>
      </c>
      <c r="F536" s="1">
        <f>ROUND(2*E536,0)/2</f>
        <v>3315</v>
      </c>
      <c r="G536" s="1">
        <f>+C536-(C$7+F536*C$8)</f>
        <v>0.10007699999550823</v>
      </c>
      <c r="K536" s="1">
        <f>+G536</f>
        <v>0.10007699999550823</v>
      </c>
      <c r="O536" s="1">
        <f ca="1">+C$11+C$12*$F536</f>
        <v>0.10248782370476073</v>
      </c>
      <c r="Q536" s="77">
        <f>+C536-15018.5</f>
        <v>40128.226999999999</v>
      </c>
    </row>
    <row r="537" spans="1:17" x14ac:dyDescent="0.2">
      <c r="A537" s="22" t="s">
        <v>141</v>
      </c>
      <c r="B537" s="23" t="s">
        <v>44</v>
      </c>
      <c r="C537" s="22">
        <v>55183.998</v>
      </c>
      <c r="E537" s="24">
        <f>+(C537-C$7)/C$8</f>
        <v>3328.033523614271</v>
      </c>
      <c r="F537" s="1">
        <f>ROUND(2*E537,0)/2</f>
        <v>3328</v>
      </c>
      <c r="G537" s="1">
        <f>+C537-(C$7+F537*C$8)</f>
        <v>9.6122399998421315E-2</v>
      </c>
      <c r="J537" s="1">
        <f>+G537</f>
        <v>9.6122399998421315E-2</v>
      </c>
      <c r="O537" s="1">
        <f ca="1">+C$11+C$12*$F537</f>
        <v>0.10288376037518727</v>
      </c>
      <c r="Q537" s="77">
        <f>+C537-15018.5</f>
        <v>40165.498</v>
      </c>
    </row>
    <row r="538" spans="1:17" x14ac:dyDescent="0.2">
      <c r="A538" s="22" t="s">
        <v>141</v>
      </c>
      <c r="B538" s="23" t="s">
        <v>44</v>
      </c>
      <c r="C538" s="22">
        <v>55184.002999999997</v>
      </c>
      <c r="E538" s="24">
        <f>+(C538-C$7)/C$8</f>
        <v>3328.0352674125043</v>
      </c>
      <c r="F538" s="1">
        <f>ROUND(2*E538,0)/2</f>
        <v>3328</v>
      </c>
      <c r="G538" s="1">
        <f>+C538-(C$7+F538*C$8)</f>
        <v>0.10112239999580197</v>
      </c>
      <c r="J538" s="1">
        <f>+G538</f>
        <v>0.10112239999580197</v>
      </c>
      <c r="O538" s="1">
        <f ca="1">+C$11+C$12*$F538</f>
        <v>0.10288376037518727</v>
      </c>
      <c r="Q538" s="77">
        <f>+C538-15018.5</f>
        <v>40165.502999999997</v>
      </c>
    </row>
    <row r="539" spans="1:17" x14ac:dyDescent="0.2">
      <c r="A539" s="34" t="s">
        <v>142</v>
      </c>
      <c r="B539" s="33" t="s">
        <v>44</v>
      </c>
      <c r="C539" s="31">
        <v>55198.344839999998</v>
      </c>
      <c r="D539" s="31" t="s">
        <v>33</v>
      </c>
      <c r="E539" s="24">
        <f>+(C539-C$7)/C$8</f>
        <v>3333.0371224650657</v>
      </c>
      <c r="F539" s="1">
        <f>ROUND(2*E539,0)/2</f>
        <v>3333</v>
      </c>
      <c r="G539" s="1">
        <f>+C539-(C$7+F539*C$8)</f>
        <v>0.10644139999931213</v>
      </c>
      <c r="I539" s="1">
        <f>+G539</f>
        <v>0.10644139999931213</v>
      </c>
      <c r="N539" s="1">
        <f>+G539</f>
        <v>0.10644139999931213</v>
      </c>
      <c r="O539" s="1">
        <f ca="1">+C$11+C$12*$F539</f>
        <v>0.10303604370996672</v>
      </c>
      <c r="Q539" s="77">
        <f>+C539-15018.5</f>
        <v>40179.844839999998</v>
      </c>
    </row>
    <row r="540" spans="1:17" x14ac:dyDescent="0.2">
      <c r="A540" s="22" t="s">
        <v>145</v>
      </c>
      <c r="B540" s="23" t="s">
        <v>44</v>
      </c>
      <c r="C540" s="22">
        <v>55439.195599999999</v>
      </c>
      <c r="E540" s="24">
        <f>+(C540-C$7)/C$8</f>
        <v>3417.0361484491245</v>
      </c>
      <c r="F540" s="1">
        <f>ROUND(2*E540,0)/2</f>
        <v>3417</v>
      </c>
      <c r="G540" s="1">
        <f>+C540-(C$7+F540*C$8)</f>
        <v>0.10364860000117915</v>
      </c>
      <c r="K540" s="1">
        <f>+G540</f>
        <v>0.10364860000117915</v>
      </c>
      <c r="O540" s="1">
        <f ca="1">+C$11+C$12*$F540</f>
        <v>0.10559440373426139</v>
      </c>
      <c r="Q540" s="77">
        <f>+C540-15018.5</f>
        <v>40420.695599999999</v>
      </c>
    </row>
    <row r="541" spans="1:17" x14ac:dyDescent="0.2">
      <c r="A541" s="22" t="s">
        <v>145</v>
      </c>
      <c r="B541" s="23" t="s">
        <v>44</v>
      </c>
      <c r="C541" s="22">
        <v>55439.205999999998</v>
      </c>
      <c r="E541" s="24">
        <f>+(C541-C$7)/C$8</f>
        <v>3417.039775549451</v>
      </c>
      <c r="F541" s="1">
        <f>ROUND(2*E541,0)/2</f>
        <v>3417</v>
      </c>
      <c r="G541" s="1">
        <f>+C541-(C$7+F541*C$8)</f>
        <v>0.11404860000038752</v>
      </c>
      <c r="J541" s="1">
        <f>+G541</f>
        <v>0.11404860000038752</v>
      </c>
      <c r="O541" s="1">
        <f ca="1">+C$11+C$12*$F541</f>
        <v>0.10559440373426139</v>
      </c>
      <c r="Q541" s="77">
        <f>+C541-15018.5</f>
        <v>40420.705999999998</v>
      </c>
    </row>
    <row r="542" spans="1:17" x14ac:dyDescent="0.2">
      <c r="A542" s="38" t="s">
        <v>146</v>
      </c>
      <c r="B542" s="38"/>
      <c r="C542" s="39">
        <v>55499.411999999997</v>
      </c>
      <c r="D542" s="39">
        <v>1E-3</v>
      </c>
      <c r="E542" s="24">
        <f>+(C542-C$7)/C$8</f>
        <v>3438.0371988434276</v>
      </c>
      <c r="F542" s="1">
        <f>ROUND(2*E542,0)/2</f>
        <v>3438</v>
      </c>
      <c r="G542" s="1">
        <f>+C542-(C$7+F542*C$8)</f>
        <v>0.10666039999341592</v>
      </c>
      <c r="J542" s="1">
        <f>+G542</f>
        <v>0.10666039999341592</v>
      </c>
      <c r="O542" s="1">
        <f ca="1">+C$11+C$12*$F542</f>
        <v>0.10623399374033507</v>
      </c>
      <c r="Q542" s="77">
        <f>+C542-15018.5</f>
        <v>40480.911999999997</v>
      </c>
    </row>
    <row r="543" spans="1:17" x14ac:dyDescent="0.2">
      <c r="A543" s="22" t="s">
        <v>145</v>
      </c>
      <c r="B543" s="23" t="s">
        <v>44</v>
      </c>
      <c r="C543" s="22">
        <v>55502.279000000002</v>
      </c>
      <c r="E543" s="24">
        <f>+(C543-C$7)/C$8</f>
        <v>3439.0370927507452</v>
      </c>
      <c r="F543" s="1">
        <f>ROUND(2*E543,0)/2</f>
        <v>3439</v>
      </c>
      <c r="G543" s="1">
        <f>+C543-(C$7+F543*C$8)</f>
        <v>0.10635619999811752</v>
      </c>
      <c r="J543" s="1">
        <f>+G543</f>
        <v>0.10635619999811752</v>
      </c>
      <c r="O543" s="1">
        <f ca="1">+C$11+C$12*$F543</f>
        <v>0.10626445040729095</v>
      </c>
      <c r="Q543" s="77">
        <f>+C543-15018.5</f>
        <v>40483.779000000002</v>
      </c>
    </row>
    <row r="544" spans="1:17" x14ac:dyDescent="0.2">
      <c r="A544" s="22" t="s">
        <v>145</v>
      </c>
      <c r="B544" s="23" t="s">
        <v>44</v>
      </c>
      <c r="C544" s="22">
        <v>55505.143400000001</v>
      </c>
      <c r="E544" s="24">
        <f>+(C544-C$7)/C$8</f>
        <v>3440.0360798829788</v>
      </c>
      <c r="F544" s="1">
        <f>ROUND(2*E544,0)/2</f>
        <v>3440</v>
      </c>
      <c r="G544" s="1">
        <f>+C544-(C$7+F544*C$8)</f>
        <v>0.10345199999574106</v>
      </c>
      <c r="K544" s="1">
        <f>+G544</f>
        <v>0.10345199999574106</v>
      </c>
      <c r="O544" s="1">
        <f ca="1">+C$11+C$12*$F544</f>
        <v>0.10629490707424684</v>
      </c>
      <c r="Q544" s="77">
        <f>+C544-15018.5</f>
        <v>40486.643400000001</v>
      </c>
    </row>
    <row r="545" spans="1:17" x14ac:dyDescent="0.2">
      <c r="A545" s="22" t="s">
        <v>145</v>
      </c>
      <c r="B545" s="23" t="s">
        <v>44</v>
      </c>
      <c r="C545" s="22">
        <v>55505.159</v>
      </c>
      <c r="E545" s="24">
        <f>+(C545-C$7)/C$8</f>
        <v>3440.041520533468</v>
      </c>
      <c r="F545" s="1">
        <f>ROUND(2*E545,0)/2</f>
        <v>3440</v>
      </c>
      <c r="G545" s="1">
        <f>+C545-(C$7+F545*C$8)</f>
        <v>0.11905199999455363</v>
      </c>
      <c r="J545" s="1">
        <f>+G545</f>
        <v>0.11905199999455363</v>
      </c>
      <c r="O545" s="1">
        <f ca="1">+C$11+C$12*$F545</f>
        <v>0.10629490707424684</v>
      </c>
      <c r="Q545" s="77">
        <f>+C545-15018.5</f>
        <v>40486.659</v>
      </c>
    </row>
    <row r="546" spans="1:17" x14ac:dyDescent="0.2">
      <c r="A546" s="22" t="s">
        <v>145</v>
      </c>
      <c r="B546" s="23" t="s">
        <v>44</v>
      </c>
      <c r="C546" s="22">
        <v>55528.087</v>
      </c>
      <c r="E546" s="24">
        <f>+(C546-C$7)/C$8</f>
        <v>3448.0378817148171</v>
      </c>
      <c r="F546" s="1">
        <f>ROUND(2*E546,0)/2</f>
        <v>3448</v>
      </c>
      <c r="G546" s="1">
        <f>+C546-(C$7+F546*C$8)</f>
        <v>0.10861840000143275</v>
      </c>
      <c r="J546" s="1">
        <f>+G546</f>
        <v>0.10861840000143275</v>
      </c>
      <c r="O546" s="1">
        <f ca="1">+C$11+C$12*$F546</f>
        <v>0.10653856040989396</v>
      </c>
      <c r="Q546" s="77">
        <f>+C546-15018.5</f>
        <v>40509.587</v>
      </c>
    </row>
    <row r="547" spans="1:17" x14ac:dyDescent="0.2">
      <c r="A547" s="22" t="s">
        <v>145</v>
      </c>
      <c r="B547" s="23" t="s">
        <v>44</v>
      </c>
      <c r="C547" s="22">
        <v>55528.088000000003</v>
      </c>
      <c r="E547" s="24">
        <f>+(C547-C$7)/C$8</f>
        <v>3448.0382304744653</v>
      </c>
      <c r="F547" s="1">
        <f>ROUND(2*E547,0)/2</f>
        <v>3448</v>
      </c>
      <c r="G547" s="1">
        <f>+C547-(C$7+F547*C$8)</f>
        <v>0.10961840000527445</v>
      </c>
      <c r="J547" s="1">
        <f>+G547</f>
        <v>0.10961840000527445</v>
      </c>
      <c r="O547" s="1">
        <f ca="1">+C$11+C$12*$F547</f>
        <v>0.10653856040989396</v>
      </c>
      <c r="Q547" s="77">
        <f>+C547-15018.5</f>
        <v>40509.588000000003</v>
      </c>
    </row>
    <row r="548" spans="1:17" x14ac:dyDescent="0.2">
      <c r="A548" s="22" t="s">
        <v>145</v>
      </c>
      <c r="B548" s="23" t="s">
        <v>44</v>
      </c>
      <c r="C548" s="22">
        <v>55528.09</v>
      </c>
      <c r="E548" s="24">
        <f>+(C548-C$7)/C$8</f>
        <v>3448.0389279937567</v>
      </c>
      <c r="F548" s="1">
        <f>ROUND(2*E548,0)/2</f>
        <v>3448</v>
      </c>
      <c r="G548" s="1">
        <f>+C548-(C$7+F548*C$8)</f>
        <v>0.11161839999840595</v>
      </c>
      <c r="J548" s="1">
        <f>+G548</f>
        <v>0.11161839999840595</v>
      </c>
      <c r="O548" s="1">
        <f ca="1">+C$11+C$12*$F548</f>
        <v>0.10653856040989396</v>
      </c>
      <c r="Q548" s="77">
        <f>+C548-15018.5</f>
        <v>40509.589999999997</v>
      </c>
    </row>
    <row r="549" spans="1:17" x14ac:dyDescent="0.2">
      <c r="A549" s="22" t="s">
        <v>145</v>
      </c>
      <c r="B549" s="23" t="s">
        <v>44</v>
      </c>
      <c r="C549" s="22">
        <v>55528.091999999997</v>
      </c>
      <c r="E549" s="24">
        <f>+(C549-C$7)/C$8</f>
        <v>3448.0396255130504</v>
      </c>
      <c r="F549" s="1">
        <f>ROUND(2*E549,0)/2</f>
        <v>3448</v>
      </c>
      <c r="G549" s="1">
        <f>+C549-(C$7+F549*C$8)</f>
        <v>0.1136183999988134</v>
      </c>
      <c r="J549" s="1">
        <f>+G549</f>
        <v>0.1136183999988134</v>
      </c>
      <c r="O549" s="1">
        <f ca="1">+C$11+C$12*$F549</f>
        <v>0.10653856040989396</v>
      </c>
      <c r="Q549" s="77">
        <f>+C549-15018.5</f>
        <v>40509.591999999997</v>
      </c>
    </row>
    <row r="550" spans="1:17" x14ac:dyDescent="0.2">
      <c r="A550" s="22" t="s">
        <v>145</v>
      </c>
      <c r="B550" s="23" t="s">
        <v>44</v>
      </c>
      <c r="C550" s="22">
        <v>55528.093999999997</v>
      </c>
      <c r="E550" s="24">
        <f>+(C550-C$7)/C$8</f>
        <v>3448.0403230323441</v>
      </c>
      <c r="F550" s="1">
        <f>ROUND(2*E550,0)/2</f>
        <v>3448</v>
      </c>
      <c r="G550" s="1">
        <f>+C550-(C$7+F550*C$8)</f>
        <v>0.11561839999922086</v>
      </c>
      <c r="J550" s="1">
        <f>+G550</f>
        <v>0.11561839999922086</v>
      </c>
      <c r="O550" s="1">
        <f ca="1">+C$11+C$12*$F550</f>
        <v>0.10653856040989396</v>
      </c>
      <c r="Q550" s="77">
        <f>+C550-15018.5</f>
        <v>40509.593999999997</v>
      </c>
    </row>
    <row r="551" spans="1:17" x14ac:dyDescent="0.2">
      <c r="A551" s="22" t="s">
        <v>145</v>
      </c>
      <c r="B551" s="23" t="s">
        <v>44</v>
      </c>
      <c r="C551" s="22">
        <v>55528.093999999997</v>
      </c>
      <c r="E551" s="24">
        <f>+(C551-C$7)/C$8</f>
        <v>3448.0403230323441</v>
      </c>
      <c r="F551" s="1">
        <f>ROUND(2*E551,0)/2</f>
        <v>3448</v>
      </c>
      <c r="G551" s="1">
        <f>+C551-(C$7+F551*C$8)</f>
        <v>0.11561839999922086</v>
      </c>
      <c r="J551" s="1">
        <f>+G551</f>
        <v>0.11561839999922086</v>
      </c>
      <c r="O551" s="1">
        <f ca="1">+C$11+C$12*$F551</f>
        <v>0.10653856040989396</v>
      </c>
      <c r="Q551" s="77">
        <f>+C551-15018.5</f>
        <v>40509.593999999997</v>
      </c>
    </row>
    <row r="552" spans="1:17" x14ac:dyDescent="0.2">
      <c r="A552" s="22" t="s">
        <v>145</v>
      </c>
      <c r="B552" s="23" t="s">
        <v>44</v>
      </c>
      <c r="C552" s="22">
        <v>55528.095999999998</v>
      </c>
      <c r="E552" s="24">
        <f>+(C552-C$7)/C$8</f>
        <v>3448.0410205516378</v>
      </c>
      <c r="F552" s="1">
        <f>ROUND(2*E552,0)/2</f>
        <v>3448</v>
      </c>
      <c r="G552" s="1">
        <f>+C552-(C$7+F552*C$8)</f>
        <v>0.11761839999962831</v>
      </c>
      <c r="J552" s="1">
        <f>+G552</f>
        <v>0.11761839999962831</v>
      </c>
      <c r="O552" s="1">
        <f ca="1">+C$11+C$12*$F552</f>
        <v>0.10653856040989396</v>
      </c>
      <c r="Q552" s="77">
        <f>+C552-15018.5</f>
        <v>40509.595999999998</v>
      </c>
    </row>
    <row r="553" spans="1:17" x14ac:dyDescent="0.2">
      <c r="A553" s="22" t="s">
        <v>145</v>
      </c>
      <c r="B553" s="23" t="s">
        <v>44</v>
      </c>
      <c r="C553" s="22">
        <v>55528.105000000003</v>
      </c>
      <c r="E553" s="24">
        <f>+(C553-C$7)/C$8</f>
        <v>3448.0441593884607</v>
      </c>
      <c r="F553" s="1">
        <f>ROUND(2*E553,0)/2</f>
        <v>3448</v>
      </c>
      <c r="G553" s="1">
        <f>+C553-(C$7+F553*C$8)</f>
        <v>0.12661840000509983</v>
      </c>
      <c r="J553" s="1">
        <f>+G553</f>
        <v>0.12661840000509983</v>
      </c>
      <c r="O553" s="1">
        <f ca="1">+C$11+C$12*$F553</f>
        <v>0.10653856040989396</v>
      </c>
      <c r="Q553" s="77">
        <f>+C553-15018.5</f>
        <v>40509.605000000003</v>
      </c>
    </row>
    <row r="554" spans="1:17" x14ac:dyDescent="0.2">
      <c r="A554" s="30" t="s">
        <v>143</v>
      </c>
      <c r="B554" s="29" t="s">
        <v>44</v>
      </c>
      <c r="C554" s="30">
        <v>55565.361810000002</v>
      </c>
      <c r="D554" s="30">
        <v>2.9E-4</v>
      </c>
      <c r="E554" s="24">
        <f>+(C554-C$7)/C$8</f>
        <v>3461.0378312841731</v>
      </c>
      <c r="F554" s="1">
        <f>ROUND(2*E554,0)/2</f>
        <v>3461</v>
      </c>
      <c r="G554" s="1">
        <f>+C554-(C$7+F554*C$8)</f>
        <v>0.10847379999904661</v>
      </c>
      <c r="K554" s="1">
        <f>+G554</f>
        <v>0.10847379999904661</v>
      </c>
      <c r="O554" s="1">
        <f ca="1">+C$11+C$12*$F554</f>
        <v>0.1069344970803205</v>
      </c>
      <c r="Q554" s="77">
        <f>+C554-15018.5</f>
        <v>40546.861810000002</v>
      </c>
    </row>
    <row r="555" spans="1:17" x14ac:dyDescent="0.2">
      <c r="A555" s="22" t="s">
        <v>147</v>
      </c>
      <c r="B555" s="23" t="s">
        <v>44</v>
      </c>
      <c r="C555" s="22">
        <v>55625.576999999997</v>
      </c>
      <c r="E555" s="24">
        <f>+(C555-C$7)/C$8</f>
        <v>3482.0384596793033</v>
      </c>
      <c r="F555" s="1">
        <f>ROUND(2*E555,0)/2</f>
        <v>3482</v>
      </c>
      <c r="G555" s="1">
        <f>+C555-(C$7+F555*C$8)</f>
        <v>0.1102755999963847</v>
      </c>
      <c r="J555" s="1">
        <f>+G555</f>
        <v>0.1102755999963847</v>
      </c>
      <c r="O555" s="1">
        <f ca="1">+C$11+C$12*$F555</f>
        <v>0.10757408708639418</v>
      </c>
      <c r="Q555" s="77">
        <f>+C555-15018.5</f>
        <v>40607.076999999997</v>
      </c>
    </row>
    <row r="556" spans="1:17" x14ac:dyDescent="0.2">
      <c r="A556" s="34" t="s">
        <v>148</v>
      </c>
      <c r="B556" s="33" t="s">
        <v>44</v>
      </c>
      <c r="C556" s="31">
        <v>55800.48358</v>
      </c>
      <c r="D556" s="31">
        <v>2.9999999999999997E-4</v>
      </c>
      <c r="E556" s="24">
        <f>+(C556-C$7)/C$8</f>
        <v>3543.0388167394303</v>
      </c>
      <c r="F556" s="1">
        <f>ROUND(2*E556,0)/2</f>
        <v>3543</v>
      </c>
      <c r="G556" s="1">
        <f>+C556-(C$7+F556*C$8)</f>
        <v>0.11129939999955241</v>
      </c>
      <c r="I556" s="1">
        <f>+G556</f>
        <v>0.11129939999955241</v>
      </c>
      <c r="N556" s="1">
        <f>+G556</f>
        <v>0.11129939999955241</v>
      </c>
      <c r="O556" s="1">
        <f ca="1">+C$11+C$12*$F556</f>
        <v>0.10943194377070341</v>
      </c>
      <c r="Q556" s="77">
        <f>+C556-15018.5</f>
        <v>40781.98358</v>
      </c>
    </row>
    <row r="557" spans="1:17" x14ac:dyDescent="0.2">
      <c r="A557" s="34" t="s">
        <v>149</v>
      </c>
      <c r="B557" s="33" t="s">
        <v>44</v>
      </c>
      <c r="C557" s="31">
        <v>55837.7575</v>
      </c>
      <c r="D557" s="31">
        <v>2.0000000000000001E-4</v>
      </c>
      <c r="E557" s="24">
        <f>+(C557-C$7)/C$8</f>
        <v>3556.0384559126996</v>
      </c>
      <c r="F557" s="1">
        <f>ROUND(2*E557,0)/2</f>
        <v>3556</v>
      </c>
      <c r="G557" s="1">
        <f>+C557-(C$7+F557*C$8)</f>
        <v>0.11026480000145966</v>
      </c>
      <c r="K557" s="1">
        <f>+G557</f>
        <v>0.11026480000145966</v>
      </c>
      <c r="O557" s="1">
        <f ca="1">+C$11+C$12*$F557</f>
        <v>0.10982788044112997</v>
      </c>
      <c r="Q557" s="77">
        <f>+C557-15018.5</f>
        <v>40819.2575</v>
      </c>
    </row>
    <row r="558" spans="1:17" x14ac:dyDescent="0.2">
      <c r="A558" s="34" t="s">
        <v>150</v>
      </c>
      <c r="B558" s="33" t="s">
        <v>44</v>
      </c>
      <c r="C558" s="31">
        <v>56181.8416</v>
      </c>
      <c r="D558" s="31">
        <v>2.9999999999999997E-4</v>
      </c>
      <c r="E558" s="24">
        <f>+(C558-C$7)/C$8</f>
        <v>3676.0411050909765</v>
      </c>
      <c r="F558" s="1">
        <f>ROUND(2*E558,0)/2</f>
        <v>3676</v>
      </c>
      <c r="G558" s="1">
        <f>+C558-(C$7+F558*C$8)</f>
        <v>0.11786079999728827</v>
      </c>
      <c r="K558" s="1">
        <f>+G558</f>
        <v>0.11786079999728827</v>
      </c>
      <c r="O558" s="1">
        <f ca="1">+C$11+C$12*$F558</f>
        <v>0.11348268047583664</v>
      </c>
      <c r="Q558" s="77">
        <f>+C558-15018.5</f>
        <v>41163.3416</v>
      </c>
    </row>
    <row r="559" spans="1:17" x14ac:dyDescent="0.2">
      <c r="A559" s="31" t="s">
        <v>151</v>
      </c>
      <c r="B559" s="33" t="s">
        <v>76</v>
      </c>
      <c r="C559" s="31">
        <v>56266.437449999998</v>
      </c>
      <c r="D559" s="31">
        <v>3.0500000000000002E-3</v>
      </c>
      <c r="E559" s="24">
        <f>+(C559-C$7)/C$8</f>
        <v>3705.5447238559468</v>
      </c>
      <c r="F559" s="1">
        <f>ROUND(2*E559,0)/2</f>
        <v>3705.5</v>
      </c>
      <c r="G559" s="1">
        <f>+C559-(C$7+F559*C$8)</f>
        <v>0.12823689999640919</v>
      </c>
      <c r="K559" s="1">
        <f>+G559</f>
        <v>0.12823689999640919</v>
      </c>
      <c r="O559" s="1">
        <f ca="1">+C$11+C$12*$F559</f>
        <v>0.11438115215103536</v>
      </c>
      <c r="Q559" s="77">
        <f>+C559-15018.5</f>
        <v>41247.937449999998</v>
      </c>
    </row>
    <row r="560" spans="1:17" x14ac:dyDescent="0.2">
      <c r="A560" s="31" t="s">
        <v>152</v>
      </c>
      <c r="B560" s="33"/>
      <c r="C560" s="31">
        <v>56534.517760000002</v>
      </c>
      <c r="D560" s="31">
        <v>2.7E-4</v>
      </c>
      <c r="E560" s="24">
        <f>+(C560-C$7)/C$8</f>
        <v>3799.0403180799585</v>
      </c>
      <c r="F560" s="1">
        <f>ROUND(2*E560,0)/2</f>
        <v>3799</v>
      </c>
      <c r="G560" s="1">
        <f>+C560-(C$7+F560*C$8)</f>
        <v>0.11560420000023441</v>
      </c>
      <c r="I560" s="1">
        <f>+G560</f>
        <v>0.11560420000023441</v>
      </c>
      <c r="N560" s="1">
        <f>+G560</f>
        <v>0.11560420000023441</v>
      </c>
      <c r="O560" s="1">
        <f ca="1">+C$11+C$12*$F560</f>
        <v>0.11722885051141098</v>
      </c>
      <c r="Q560" s="77">
        <f>+C560-15018.5</f>
        <v>41516.017760000002</v>
      </c>
    </row>
    <row r="561" spans="1:17" x14ac:dyDescent="0.2">
      <c r="A561" s="34" t="s">
        <v>148</v>
      </c>
      <c r="B561" s="33" t="s">
        <v>44</v>
      </c>
      <c r="C561" s="31">
        <v>56534.522100000002</v>
      </c>
      <c r="D561" s="31">
        <v>2.9999999999999997E-4</v>
      </c>
      <c r="E561" s="24">
        <f>+(C561-C$7)/C$8</f>
        <v>3799.0418316968257</v>
      </c>
      <c r="F561" s="1">
        <f>ROUND(2*E561,0)/2</f>
        <v>3799</v>
      </c>
      <c r="G561" s="1">
        <f>+C561-(C$7+F561*C$8)</f>
        <v>0.11994419999973616</v>
      </c>
      <c r="I561" s="1">
        <f>+G561</f>
        <v>0.11994419999973616</v>
      </c>
      <c r="N561" s="1">
        <f>+G561</f>
        <v>0.11994419999973616</v>
      </c>
      <c r="O561" s="1">
        <f ca="1">+C$11+C$12*$F561</f>
        <v>0.11722885051141098</v>
      </c>
      <c r="Q561" s="77">
        <f>+C561-15018.5</f>
        <v>41516.022100000002</v>
      </c>
    </row>
    <row r="562" spans="1:17" x14ac:dyDescent="0.2">
      <c r="A562" s="31" t="s">
        <v>153</v>
      </c>
      <c r="B562" s="33" t="s">
        <v>44</v>
      </c>
      <c r="C562" s="31">
        <v>56629.133800000003</v>
      </c>
      <c r="D562" s="24"/>
      <c r="E562" s="24">
        <f>+(C562-C$7)/C$8</f>
        <v>3832.0385747699888</v>
      </c>
      <c r="F562" s="1">
        <f>ROUND(2*E562,0)/2</f>
        <v>3832</v>
      </c>
      <c r="G562" s="1">
        <f>+C562-(C$7+F562*C$8)</f>
        <v>0.11060560000623809</v>
      </c>
      <c r="K562" s="1">
        <f>+G562</f>
        <v>0.11060560000623809</v>
      </c>
      <c r="O562" s="1">
        <f ca="1">+C$11+C$12*$F562</f>
        <v>0.11823392052095531</v>
      </c>
      <c r="Q562" s="77">
        <f>+C562-15018.5</f>
        <v>41610.633800000003</v>
      </c>
    </row>
    <row r="563" spans="1:17" x14ac:dyDescent="0.2">
      <c r="A563" s="31" t="s">
        <v>154</v>
      </c>
      <c r="B563" s="33" t="s">
        <v>44</v>
      </c>
      <c r="C563" s="31">
        <v>56956.015899999999</v>
      </c>
      <c r="D563" s="24"/>
      <c r="E563" s="24">
        <f>+(C563-C$7)/C$8</f>
        <v>3946.041860504371</v>
      </c>
      <c r="F563" s="1">
        <f>ROUND(2*E563,0)/2</f>
        <v>3946</v>
      </c>
      <c r="G563" s="1">
        <f>+C563-(C$7+F563*C$8)</f>
        <v>0.120026799995685</v>
      </c>
      <c r="K563" s="1">
        <f>+G563</f>
        <v>0.120026799995685</v>
      </c>
      <c r="O563" s="1">
        <f ca="1">+C$11+C$12*$F563</f>
        <v>0.12170598055392666</v>
      </c>
      <c r="Q563" s="77">
        <f>+C563-15018.5</f>
        <v>41937.515899999999</v>
      </c>
    </row>
    <row r="564" spans="1:17" x14ac:dyDescent="0.2">
      <c r="A564" s="31" t="s">
        <v>154</v>
      </c>
      <c r="B564" s="33" t="s">
        <v>44</v>
      </c>
      <c r="C564" s="31">
        <v>56956.034</v>
      </c>
      <c r="D564" s="24"/>
      <c r="E564" s="24">
        <f>+(C564-C$7)/C$8</f>
        <v>3946.0481730539782</v>
      </c>
      <c r="F564" s="1">
        <f>ROUND(2*E564,0)/2</f>
        <v>3946</v>
      </c>
      <c r="G564" s="1">
        <f>+C564-(C$7+F564*C$8)</f>
        <v>0.13812679999682587</v>
      </c>
      <c r="J564" s="1">
        <f>+G564</f>
        <v>0.13812679999682587</v>
      </c>
      <c r="O564" s="1">
        <f ca="1">+C$11+C$12*$F564</f>
        <v>0.12170598055392666</v>
      </c>
      <c r="Q564" s="77">
        <f>+C564-15018.5</f>
        <v>41937.534</v>
      </c>
    </row>
    <row r="565" spans="1:17" x14ac:dyDescent="0.2">
      <c r="A565" s="31" t="s">
        <v>154</v>
      </c>
      <c r="B565" s="33" t="s">
        <v>44</v>
      </c>
      <c r="C565" s="31">
        <v>56956.048000000003</v>
      </c>
      <c r="D565" s="24"/>
      <c r="E565" s="24">
        <f>+(C565-C$7)/C$8</f>
        <v>3946.0530556890344</v>
      </c>
      <c r="F565" s="1">
        <f>ROUND(2*E565,0)/2</f>
        <v>3946</v>
      </c>
      <c r="G565" s="1">
        <f>+C565-(C$7+F565*C$8)</f>
        <v>0.15212679999967804</v>
      </c>
      <c r="J565" s="1">
        <f>+G565</f>
        <v>0.15212679999967804</v>
      </c>
      <c r="O565" s="1">
        <f ca="1">+C$11+C$12*$F565</f>
        <v>0.12170598055392666</v>
      </c>
      <c r="Q565" s="77">
        <f>+C565-15018.5</f>
        <v>41937.548000000003</v>
      </c>
    </row>
    <row r="566" spans="1:17" x14ac:dyDescent="0.2">
      <c r="A566" s="31" t="s">
        <v>154</v>
      </c>
      <c r="B566" s="33" t="s">
        <v>44</v>
      </c>
      <c r="C566" s="31">
        <v>56976.090199999999</v>
      </c>
      <c r="D566" s="24"/>
      <c r="E566" s="24">
        <f>+(C566-C$7)/C$8</f>
        <v>3953.0429662817073</v>
      </c>
      <c r="F566" s="1">
        <f>ROUND(2*E566,0)/2</f>
        <v>3953</v>
      </c>
      <c r="G566" s="1">
        <f>+C566-(C$7+F566*C$8)</f>
        <v>0.12319739999657031</v>
      </c>
      <c r="K566" s="1">
        <f>+G566</f>
        <v>0.12319739999657031</v>
      </c>
      <c r="O566" s="1">
        <f ca="1">+C$11+C$12*$F566</f>
        <v>0.12191917722261789</v>
      </c>
      <c r="Q566" s="77">
        <f>+C566-15018.5</f>
        <v>41957.590199999999</v>
      </c>
    </row>
    <row r="567" spans="1:17" x14ac:dyDescent="0.2">
      <c r="A567" s="31" t="s">
        <v>154</v>
      </c>
      <c r="B567" s="33" t="s">
        <v>44</v>
      </c>
      <c r="C567" s="31">
        <v>56976.090400000001</v>
      </c>
      <c r="D567" s="24"/>
      <c r="E567" s="24">
        <f>+(C567-C$7)/C$8</f>
        <v>3953.0430360336377</v>
      </c>
      <c r="F567" s="1">
        <f>ROUND(2*E567,0)/2</f>
        <v>3953</v>
      </c>
      <c r="G567" s="1">
        <f>+C567-(C$7+F567*C$8)</f>
        <v>0.12339739999879384</v>
      </c>
      <c r="K567" s="1">
        <f>+G567</f>
        <v>0.12339739999879384</v>
      </c>
      <c r="O567" s="1">
        <f ca="1">+C$11+C$12*$F567</f>
        <v>0.12191917722261789</v>
      </c>
      <c r="Q567" s="77">
        <f>+C567-15018.5</f>
        <v>41957.590400000001</v>
      </c>
    </row>
    <row r="568" spans="1:17" x14ac:dyDescent="0.2">
      <c r="A568" s="31" t="s">
        <v>154</v>
      </c>
      <c r="B568" s="33" t="s">
        <v>44</v>
      </c>
      <c r="C568" s="31">
        <v>56976.090400000001</v>
      </c>
      <c r="D568" s="24"/>
      <c r="E568" s="24">
        <f>+(C568-C$7)/C$8</f>
        <v>3953.0430360336377</v>
      </c>
      <c r="F568" s="1">
        <f>ROUND(2*E568,0)/2</f>
        <v>3953</v>
      </c>
      <c r="G568" s="1">
        <f>+C568-(C$7+F568*C$8)</f>
        <v>0.12339739999879384</v>
      </c>
      <c r="K568" s="1">
        <f>+G568</f>
        <v>0.12339739999879384</v>
      </c>
      <c r="O568" s="1">
        <f ca="1">+C$11+C$12*$F568</f>
        <v>0.12191917722261789</v>
      </c>
      <c r="Q568" s="77">
        <f>+C568-15018.5</f>
        <v>41957.590400000001</v>
      </c>
    </row>
    <row r="569" spans="1:17" x14ac:dyDescent="0.2">
      <c r="A569" s="31" t="s">
        <v>154</v>
      </c>
      <c r="B569" s="33" t="s">
        <v>44</v>
      </c>
      <c r="C569" s="31">
        <v>56976.090499999998</v>
      </c>
      <c r="D569" s="24"/>
      <c r="E569" s="24">
        <f>+(C569-C$7)/C$8</f>
        <v>3953.0430709096013</v>
      </c>
      <c r="F569" s="1">
        <f>ROUND(2*E569,0)/2</f>
        <v>3953</v>
      </c>
      <c r="G569" s="1">
        <f>+C569-(C$7+F569*C$8)</f>
        <v>0.12349739999626763</v>
      </c>
      <c r="K569" s="1">
        <f>+G569</f>
        <v>0.12349739999626763</v>
      </c>
      <c r="O569" s="1">
        <f ca="1">+C$11+C$12*$F569</f>
        <v>0.12191917722261789</v>
      </c>
      <c r="Q569" s="77">
        <f>+C569-15018.5</f>
        <v>41957.590499999998</v>
      </c>
    </row>
    <row r="570" spans="1:17" x14ac:dyDescent="0.2">
      <c r="A570" s="31" t="s">
        <v>154</v>
      </c>
      <c r="B570" s="33" t="s">
        <v>44</v>
      </c>
      <c r="C570" s="31">
        <v>57019.097000000002</v>
      </c>
      <c r="D570" s="24"/>
      <c r="E570" s="24">
        <f>+(C570-C$7)/C$8</f>
        <v>3968.0420026588044</v>
      </c>
      <c r="F570" s="1">
        <f>ROUND(2*E570,0)/2</f>
        <v>3968</v>
      </c>
      <c r="G570" s="1">
        <f>+C570-(C$7+F570*C$8)</f>
        <v>0.12043439999979455</v>
      </c>
      <c r="K570" s="1">
        <f>+G570</f>
        <v>0.12043439999979455</v>
      </c>
      <c r="O570" s="1">
        <f ca="1">+C$11+C$12*$F570</f>
        <v>0.12237602722695622</v>
      </c>
      <c r="Q570" s="77">
        <f>+C570-15018.5</f>
        <v>42000.597000000002</v>
      </c>
    </row>
    <row r="571" spans="1:17" x14ac:dyDescent="0.2">
      <c r="A571" s="31" t="s">
        <v>154</v>
      </c>
      <c r="B571" s="33" t="s">
        <v>44</v>
      </c>
      <c r="C571" s="31">
        <v>57019.103300000002</v>
      </c>
      <c r="D571" s="24"/>
      <c r="E571" s="24">
        <f>+(C571-C$7)/C$8</f>
        <v>3968.0441998445795</v>
      </c>
      <c r="F571" s="1">
        <f>ROUND(2*E571,0)/2</f>
        <v>3968</v>
      </c>
      <c r="G571" s="1">
        <f>+C571-(C$7+F571*C$8)</f>
        <v>0.12673440000071423</v>
      </c>
      <c r="K571" s="1">
        <f>+G571</f>
        <v>0.12673440000071423</v>
      </c>
      <c r="O571" s="1">
        <f ca="1">+C$11+C$12*$F571</f>
        <v>0.12237602722695622</v>
      </c>
      <c r="Q571" s="77">
        <f>+C571-15018.5</f>
        <v>42000.603300000002</v>
      </c>
    </row>
    <row r="572" spans="1:17" x14ac:dyDescent="0.2">
      <c r="A572" s="31" t="s">
        <v>154</v>
      </c>
      <c r="B572" s="33" t="s">
        <v>44</v>
      </c>
      <c r="C572" s="31">
        <v>57021.967400000001</v>
      </c>
      <c r="D572" s="24"/>
      <c r="E572" s="24">
        <f>+(C572-C$7)/C$8</f>
        <v>3969.0430823489187</v>
      </c>
      <c r="F572" s="1">
        <f>ROUND(2*E572,0)/2</f>
        <v>3969</v>
      </c>
      <c r="G572" s="1">
        <f>+C572-(C$7+F572*C$8)</f>
        <v>0.12353019999864046</v>
      </c>
      <c r="K572" s="1">
        <f>+G572</f>
        <v>0.12353019999864046</v>
      </c>
      <c r="O572" s="1">
        <f ca="1">+C$11+C$12*$F572</f>
        <v>0.12240648389391211</v>
      </c>
      <c r="Q572" s="77">
        <f>+C572-15018.5</f>
        <v>42003.467400000001</v>
      </c>
    </row>
    <row r="573" spans="1:17" x14ac:dyDescent="0.2">
      <c r="A573" s="31" t="s">
        <v>154</v>
      </c>
      <c r="B573" s="33" t="s">
        <v>44</v>
      </c>
      <c r="C573" s="31">
        <v>57021.968000000001</v>
      </c>
      <c r="D573" s="24"/>
      <c r="E573" s="24">
        <f>+(C573-C$7)/C$8</f>
        <v>3969.0432916047066</v>
      </c>
      <c r="F573" s="1">
        <f>ROUND(2*E573,0)/2</f>
        <v>3969</v>
      </c>
      <c r="G573" s="1">
        <f>+C573-(C$7+F573*C$8)</f>
        <v>0.1241301999980351</v>
      </c>
      <c r="K573" s="1">
        <f>+G573</f>
        <v>0.1241301999980351</v>
      </c>
      <c r="O573" s="1">
        <f ca="1">+C$11+C$12*$F573</f>
        <v>0.12240648389391211</v>
      </c>
      <c r="Q573" s="77">
        <f>+C573-15018.5</f>
        <v>42003.468000000001</v>
      </c>
    </row>
    <row r="574" spans="1:17" x14ac:dyDescent="0.2">
      <c r="A574" s="31" t="s">
        <v>154</v>
      </c>
      <c r="B574" s="33" t="s">
        <v>44</v>
      </c>
      <c r="C574" s="31">
        <v>57021.969499999999</v>
      </c>
      <c r="D574" s="24"/>
      <c r="E574" s="24">
        <f>+(C574-C$7)/C$8</f>
        <v>3969.0438147441764</v>
      </c>
      <c r="F574" s="1">
        <f>ROUND(2*E574,0)/2</f>
        <v>3969</v>
      </c>
      <c r="G574" s="1">
        <f>+C574-(C$7+F574*C$8)</f>
        <v>0.1256301999965217</v>
      </c>
      <c r="K574" s="1">
        <f>+G574</f>
        <v>0.1256301999965217</v>
      </c>
      <c r="O574" s="1">
        <f ca="1">+C$11+C$12*$F574</f>
        <v>0.12240648389391211</v>
      </c>
      <c r="Q574" s="77">
        <f>+C574-15018.5</f>
        <v>42003.469499999999</v>
      </c>
    </row>
    <row r="575" spans="1:17" x14ac:dyDescent="0.2">
      <c r="A575" s="36" t="s">
        <v>155</v>
      </c>
      <c r="B575" s="33"/>
      <c r="C575" s="36">
        <v>57036.305</v>
      </c>
      <c r="D575" s="36">
        <v>1E-3</v>
      </c>
      <c r="E575" s="24">
        <f>+(C575-C$7)/C$8</f>
        <v>3974.043458660577</v>
      </c>
      <c r="F575" s="1">
        <f>ROUND(2*E575,0)/2</f>
        <v>3974</v>
      </c>
      <c r="G575" s="1">
        <f>+C575-(C$7+F575*C$8)</f>
        <v>0.12460920000012266</v>
      </c>
      <c r="J575" s="1">
        <f>+G575</f>
        <v>0.12460920000012266</v>
      </c>
      <c r="O575" s="1">
        <f ca="1">+C$11+C$12*$F575</f>
        <v>0.12255876722869155</v>
      </c>
      <c r="Q575" s="77">
        <f>+C575-15018.5</f>
        <v>42017.805</v>
      </c>
    </row>
    <row r="576" spans="1:17" x14ac:dyDescent="0.2">
      <c r="A576" s="36" t="s">
        <v>155</v>
      </c>
      <c r="B576" s="33"/>
      <c r="C576" s="36">
        <v>57059.243000000002</v>
      </c>
      <c r="D576" s="36">
        <v>1E-3</v>
      </c>
      <c r="E576" s="24">
        <f>+(C576-C$7)/C$8</f>
        <v>3982.043307438395</v>
      </c>
      <c r="F576" s="1">
        <f>ROUND(2*E576,0)/2</f>
        <v>3982</v>
      </c>
      <c r="G576" s="1">
        <f>+C576-(C$7+F576*C$8)</f>
        <v>0.12417560000176309</v>
      </c>
      <c r="J576" s="1">
        <f>+G576</f>
        <v>0.12417560000176309</v>
      </c>
      <c r="O576" s="1">
        <f ca="1">+C$11+C$12*$F576</f>
        <v>0.12280242056433865</v>
      </c>
      <c r="Q576" s="77">
        <f>+C576-15018.5</f>
        <v>42040.743000000002</v>
      </c>
    </row>
    <row r="577" spans="1:17" x14ac:dyDescent="0.2">
      <c r="A577" s="40" t="s">
        <v>156</v>
      </c>
      <c r="B577" s="41" t="s">
        <v>44</v>
      </c>
      <c r="C577" s="40">
        <v>57317.294000000002</v>
      </c>
      <c r="D577" s="40" t="s">
        <v>33</v>
      </c>
      <c r="E577" s="24">
        <f>+(C577-C$7)/C$8</f>
        <v>4072.0410830493679</v>
      </c>
      <c r="F577" s="1">
        <f>ROUND(2*E577,0)/2</f>
        <v>4072</v>
      </c>
      <c r="G577" s="1">
        <f>+C577-(C$7+F577*C$8)</f>
        <v>0.11779760000354145</v>
      </c>
      <c r="K577" s="1">
        <f>+G577</f>
        <v>0.11779760000354145</v>
      </c>
      <c r="O577" s="1">
        <f ca="1">+C$11+C$12*$F577</f>
        <v>0.12554352059036866</v>
      </c>
      <c r="Q577" s="77">
        <f>+C577-15018.5</f>
        <v>42298.794000000002</v>
      </c>
    </row>
    <row r="578" spans="1:17" x14ac:dyDescent="0.2">
      <c r="A578" s="40" t="s">
        <v>156</v>
      </c>
      <c r="B578" s="41" t="s">
        <v>44</v>
      </c>
      <c r="C578" s="40">
        <v>57320.163800000002</v>
      </c>
      <c r="D578" s="40" t="s">
        <v>157</v>
      </c>
      <c r="E578" s="24">
        <f>+(C578-C$7)/C$8</f>
        <v>4073.0419534836942</v>
      </c>
      <c r="F578" s="1">
        <f>ROUND(2*E578,0)/2</f>
        <v>4073</v>
      </c>
      <c r="G578" s="1">
        <f>+C578-(C$7+F578*C$8)</f>
        <v>0.12029340000299271</v>
      </c>
      <c r="K578" s="1">
        <f>+G578</f>
        <v>0.12029340000299271</v>
      </c>
      <c r="O578" s="1">
        <f ca="1">+C$11+C$12*$F578</f>
        <v>0.12557397725732455</v>
      </c>
      <c r="Q578" s="77">
        <f>+C578-15018.5</f>
        <v>42301.663800000002</v>
      </c>
    </row>
    <row r="579" spans="1:17" x14ac:dyDescent="0.2">
      <c r="A579" s="40" t="s">
        <v>156</v>
      </c>
      <c r="B579" s="41" t="s">
        <v>44</v>
      </c>
      <c r="C579" s="40">
        <v>57320.173999999999</v>
      </c>
      <c r="D579" s="40" t="s">
        <v>33</v>
      </c>
      <c r="E579" s="24">
        <f>+(C579-C$7)/C$8</f>
        <v>4073.0455108320903</v>
      </c>
      <c r="F579" s="1">
        <f>ROUND(2*E579,0)/2</f>
        <v>4073</v>
      </c>
      <c r="G579" s="1">
        <f>+C579-(C$7+F579*C$8)</f>
        <v>0.13049339999997756</v>
      </c>
      <c r="K579" s="1">
        <f>+G579</f>
        <v>0.13049339999997756</v>
      </c>
      <c r="O579" s="1">
        <f ca="1">+C$11+C$12*$F579</f>
        <v>0.12557397725732455</v>
      </c>
      <c r="Q579" s="77">
        <f>+C579-15018.5</f>
        <v>42301.673999999999</v>
      </c>
    </row>
    <row r="580" spans="1:17" x14ac:dyDescent="0.2">
      <c r="A580" s="42" t="s">
        <v>158</v>
      </c>
      <c r="B580" s="43" t="s">
        <v>44</v>
      </c>
      <c r="C580" s="44">
        <v>57360.302000000003</v>
      </c>
      <c r="D580" s="44"/>
      <c r="E580" s="24">
        <f>+(C580-C$7)/C$8</f>
        <v>4087.0405379380404</v>
      </c>
      <c r="F580" s="1">
        <f>ROUND(2*E580,0)/2</f>
        <v>4087</v>
      </c>
      <c r="G580" s="1">
        <f>+C580-(C$7+F580*C$8)</f>
        <v>0.11623459999827901</v>
      </c>
      <c r="K580" s="1">
        <f>+G580</f>
        <v>0.11623459999827901</v>
      </c>
      <c r="O580" s="1">
        <f ca="1">+C$11+C$12*$F580</f>
        <v>0.12600037059470701</v>
      </c>
      <c r="Q580" s="77">
        <f>+C580-15018.5</f>
        <v>42341.802000000003</v>
      </c>
    </row>
    <row r="581" spans="1:17" x14ac:dyDescent="0.2">
      <c r="A581" s="42" t="s">
        <v>158</v>
      </c>
      <c r="B581" s="43" t="s">
        <v>44</v>
      </c>
      <c r="C581" s="44">
        <v>57383.24</v>
      </c>
      <c r="D581" s="44"/>
      <c r="E581" s="24">
        <f>+(C581-C$7)/C$8</f>
        <v>4095.0403867158557</v>
      </c>
      <c r="F581" s="1">
        <f>ROUND(2*E581,0)/2</f>
        <v>4095</v>
      </c>
      <c r="G581" s="1">
        <f>+C581-(C$7+F581*C$8)</f>
        <v>0.11580099999991944</v>
      </c>
      <c r="K581" s="1">
        <f>+G581</f>
        <v>0.11580099999991944</v>
      </c>
      <c r="O581" s="1">
        <f ca="1">+C$11+C$12*$F581</f>
        <v>0.12624402393035411</v>
      </c>
      <c r="Q581" s="77">
        <f>+C581-15018.5</f>
        <v>42364.74</v>
      </c>
    </row>
    <row r="582" spans="1:17" x14ac:dyDescent="0.2">
      <c r="A582" s="45" t="s">
        <v>159</v>
      </c>
      <c r="B582" s="46" t="s">
        <v>44</v>
      </c>
      <c r="C582" s="47">
        <v>57466.397239999998</v>
      </c>
      <c r="D582" s="47">
        <v>5.0000000000000001E-4</v>
      </c>
      <c r="E582" s="24">
        <f>+(C582-C$7)/C$8</f>
        <v>4124.0422763653742</v>
      </c>
      <c r="F582" s="1">
        <f>ROUND(2*E582,0)/2</f>
        <v>4124</v>
      </c>
      <c r="G582" s="1">
        <f>+C582-(C$7+F582*C$8)</f>
        <v>0.12121920000208775</v>
      </c>
      <c r="K582" s="1">
        <f>+G582</f>
        <v>0.12121920000208775</v>
      </c>
      <c r="O582" s="1">
        <f ca="1">+C$11+C$12*$F582</f>
        <v>0.12712726727207488</v>
      </c>
      <c r="Q582" s="77">
        <f>+C582-15018.5</f>
        <v>42447.897239999998</v>
      </c>
    </row>
    <row r="583" spans="1:17" x14ac:dyDescent="0.2">
      <c r="A583" s="48" t="s">
        <v>160</v>
      </c>
      <c r="B583" s="49" t="s">
        <v>44</v>
      </c>
      <c r="C583" s="50">
        <v>57675.717799999999</v>
      </c>
      <c r="D583" s="50">
        <v>1E-4</v>
      </c>
      <c r="E583" s="24">
        <f>+(C583-C$7)/C$8</f>
        <v>4197.0448409345609</v>
      </c>
      <c r="F583" s="1">
        <f>ROUND(2*E583,0)/2</f>
        <v>4197</v>
      </c>
      <c r="G583" s="1">
        <f>+C583-(C$7+F583*C$8)</f>
        <v>0.12857259999873349</v>
      </c>
      <c r="K583" s="1">
        <f>+G583</f>
        <v>0.12857259999873349</v>
      </c>
      <c r="O583" s="1">
        <f ca="1">+C$11+C$12*$F583</f>
        <v>0.12935060395985479</v>
      </c>
      <c r="Q583" s="77">
        <f>+C583-15018.5</f>
        <v>42657.217799999999</v>
      </c>
    </row>
    <row r="584" spans="1:17" x14ac:dyDescent="0.2">
      <c r="A584" s="48" t="s">
        <v>160</v>
      </c>
      <c r="B584" s="49" t="s">
        <v>44</v>
      </c>
      <c r="C584" s="50">
        <v>57698.659099999997</v>
      </c>
      <c r="D584" s="50">
        <v>5.9999999999999995E-4</v>
      </c>
      <c r="E584" s="24">
        <f>+(C584-C$7)/C$8</f>
        <v>4205.045840619212</v>
      </c>
      <c r="F584" s="1">
        <f>ROUND(2*E584,0)/2</f>
        <v>4205</v>
      </c>
      <c r="G584" s="1">
        <f>+C584-(C$7+F584*C$8)</f>
        <v>0.13143899999704445</v>
      </c>
      <c r="K584" s="1">
        <f>+G584</f>
        <v>0.13143899999704445</v>
      </c>
      <c r="O584" s="1">
        <f ca="1">+C$11+C$12*$F584</f>
        <v>0.12959425729550189</v>
      </c>
      <c r="Q584" s="77">
        <f>+C584-15018.5</f>
        <v>42680.159099999997</v>
      </c>
    </row>
    <row r="585" spans="1:17" x14ac:dyDescent="0.2">
      <c r="A585" s="1" t="s">
        <v>161</v>
      </c>
      <c r="B585" s="3" t="s">
        <v>44</v>
      </c>
      <c r="C585" s="51">
        <v>57799.017500000002</v>
      </c>
      <c r="D585" s="51">
        <v>2.0000000000000001E-4</v>
      </c>
      <c r="E585" s="24">
        <f>+(C585-C$7)/C$8</f>
        <v>4240.0468007545205</v>
      </c>
      <c r="F585" s="1">
        <f>ROUND(2*E585,0)/2</f>
        <v>4240</v>
      </c>
      <c r="G585" s="1">
        <f>+C585-(C$7+F585*C$8)</f>
        <v>0.13419199999771081</v>
      </c>
      <c r="K585" s="1">
        <f>+G585</f>
        <v>0.13419199999771081</v>
      </c>
      <c r="O585" s="1">
        <f ca="1">+C$11+C$12*$F585</f>
        <v>0.13066024063895801</v>
      </c>
      <c r="Q585" s="77">
        <f>+C585-15018.5</f>
        <v>42780.517500000002</v>
      </c>
    </row>
    <row r="586" spans="1:17" x14ac:dyDescent="0.2">
      <c r="A586" s="52" t="s">
        <v>162</v>
      </c>
      <c r="B586" s="53" t="s">
        <v>44</v>
      </c>
      <c r="C586" s="52">
        <v>58065.673199999997</v>
      </c>
      <c r="D586" s="52">
        <v>1E-4</v>
      </c>
      <c r="E586" s="24">
        <f>+(C586-C$7)/C$8</f>
        <v>4333.0455484981321</v>
      </c>
      <c r="F586" s="1">
        <f>ROUND(2*E586,0)/2</f>
        <v>4333</v>
      </c>
      <c r="G586" s="1">
        <f>+C586-(C$7+F586*C$8)</f>
        <v>0.13060139999288367</v>
      </c>
      <c r="K586" s="1">
        <f>+G586</f>
        <v>0.13060139999288367</v>
      </c>
      <c r="O586" s="1">
        <f ca="1">+C$11+C$12*$F586</f>
        <v>0.13349271066585569</v>
      </c>
      <c r="Q586" s="77">
        <f>+C586-15018.5</f>
        <v>43047.173199999997</v>
      </c>
    </row>
    <row r="587" spans="1:17" x14ac:dyDescent="0.2">
      <c r="A587" s="54" t="s">
        <v>163</v>
      </c>
      <c r="B587" s="55" t="s">
        <v>44</v>
      </c>
      <c r="C587" s="56">
        <v>58077.13</v>
      </c>
      <c r="D587" s="57" t="s">
        <v>33</v>
      </c>
      <c r="E587" s="24">
        <f>+(C587-C$7)/C$8</f>
        <v>4337.0412180193498</v>
      </c>
      <c r="F587" s="1">
        <f>ROUND(2*E587,0)/2</f>
        <v>4337</v>
      </c>
      <c r="G587" s="1">
        <f>+C587-(C$7+F587*C$8)</f>
        <v>0.11818459999631159</v>
      </c>
      <c r="K587" s="1">
        <f>+G587</f>
        <v>0.11818459999631159</v>
      </c>
      <c r="O587" s="1">
        <f ca="1">+C$11+C$12*$F587</f>
        <v>0.13361453733367923</v>
      </c>
      <c r="Q587" s="77">
        <f>+C587-15018.5</f>
        <v>43058.63</v>
      </c>
    </row>
    <row r="588" spans="1:17" x14ac:dyDescent="0.2">
      <c r="A588" s="54" t="s">
        <v>163</v>
      </c>
      <c r="B588" s="55" t="s">
        <v>44</v>
      </c>
      <c r="C588" s="56">
        <v>58097.190999999999</v>
      </c>
      <c r="D588" s="57" t="s">
        <v>33</v>
      </c>
      <c r="E588" s="24">
        <f>+(C588-C$7)/C$8</f>
        <v>4344.0376852933841</v>
      </c>
      <c r="F588" s="1">
        <f>ROUND(2*E588,0)/2</f>
        <v>4344</v>
      </c>
      <c r="G588" s="1">
        <f>+C588-(C$7+F588*C$8)</f>
        <v>0.10805519999848912</v>
      </c>
      <c r="K588" s="1">
        <f>+G588</f>
        <v>0.10805519999848912</v>
      </c>
      <c r="O588" s="1">
        <f ca="1">+C$11+C$12*$F588</f>
        <v>0.13382773400237047</v>
      </c>
      <c r="Q588" s="77">
        <f>+C588-15018.5</f>
        <v>43078.690999999999</v>
      </c>
    </row>
    <row r="589" spans="1:17" x14ac:dyDescent="0.2">
      <c r="A589" s="54" t="s">
        <v>163</v>
      </c>
      <c r="B589" s="55" t="s">
        <v>44</v>
      </c>
      <c r="C589" s="56">
        <v>58100.072999999997</v>
      </c>
      <c r="D589" s="57" t="s">
        <v>33</v>
      </c>
      <c r="E589" s="24">
        <f>+(C589-C$7)/C$8</f>
        <v>4345.0428105954006</v>
      </c>
      <c r="F589" s="1">
        <f>ROUND(2*E589,0)/2</f>
        <v>4345</v>
      </c>
      <c r="G589" s="1">
        <f>+C589-(C$7+F589*C$8)</f>
        <v>0.12275099999533268</v>
      </c>
      <c r="K589" s="1">
        <f>+G589</f>
        <v>0.12275099999533268</v>
      </c>
      <c r="O589" s="1">
        <f ca="1">+C$11+C$12*$F589</f>
        <v>0.13385819066932636</v>
      </c>
      <c r="Q589" s="77">
        <f>+C589-15018.5</f>
        <v>43081.572999999997</v>
      </c>
    </row>
    <row r="590" spans="1:17" x14ac:dyDescent="0.2">
      <c r="A590" s="54" t="s">
        <v>163</v>
      </c>
      <c r="B590" s="55" t="s">
        <v>44</v>
      </c>
      <c r="C590" s="58">
        <v>58100.081200000001</v>
      </c>
      <c r="D590" s="57" t="s">
        <v>157</v>
      </c>
      <c r="E590" s="24">
        <f>+(C590-C$7)/C$8</f>
        <v>4345.0456704245053</v>
      </c>
      <c r="F590" s="1">
        <f>ROUND(2*E590,0)/2</f>
        <v>4345</v>
      </c>
      <c r="G590" s="1">
        <f>+C590-(C$7+F590*C$8)</f>
        <v>0.13095099999918602</v>
      </c>
      <c r="K590" s="1">
        <f>+G590</f>
        <v>0.13095099999918602</v>
      </c>
      <c r="O590" s="1">
        <f ca="1">+C$11+C$12*$F590</f>
        <v>0.13385819066932636</v>
      </c>
      <c r="Q590" s="77">
        <f>+C590-15018.5</f>
        <v>43081.581200000001</v>
      </c>
    </row>
    <row r="591" spans="1:17" x14ac:dyDescent="0.2">
      <c r="A591" s="59" t="s">
        <v>164</v>
      </c>
      <c r="B591" s="60" t="s">
        <v>44</v>
      </c>
      <c r="C591" s="59">
        <v>58409.761200000001</v>
      </c>
      <c r="D591" s="59">
        <v>1E-4</v>
      </c>
      <c r="E591" s="24">
        <f>+(C591-C$7)/C$8</f>
        <v>4453.0495578390319</v>
      </c>
      <c r="F591" s="1">
        <f>ROUND(2*E591,0)/2</f>
        <v>4453</v>
      </c>
      <c r="G591" s="1">
        <f>+C591-(C$7+F591*C$8)</f>
        <v>0.14209739999932935</v>
      </c>
      <c r="K591" s="1">
        <f>+G591</f>
        <v>0.14209739999932935</v>
      </c>
      <c r="O591" s="1">
        <f ca="1">+C$11+C$12*$F591</f>
        <v>0.13714751070056236</v>
      </c>
      <c r="Q591" s="77">
        <f>+C591-15018.5</f>
        <v>43391.261200000001</v>
      </c>
    </row>
    <row r="592" spans="1:17" x14ac:dyDescent="0.2">
      <c r="A592" s="61" t="s">
        <v>165</v>
      </c>
      <c r="B592" s="61" t="s">
        <v>44</v>
      </c>
      <c r="C592" s="39">
        <v>58490.0389</v>
      </c>
      <c r="D592" s="39" t="s">
        <v>166</v>
      </c>
      <c r="E592" s="24">
        <f>+(C592-C$7)/C$8</f>
        <v>4481.0471801352642</v>
      </c>
      <c r="F592" s="1">
        <f>ROUND(2*E592,0)/2</f>
        <v>4481</v>
      </c>
      <c r="G592" s="1">
        <f>+C592-(C$7+F592*C$8)</f>
        <v>0.13527980000071693</v>
      </c>
      <c r="K592" s="1">
        <f>+G592</f>
        <v>0.13527980000071693</v>
      </c>
      <c r="O592" s="1">
        <f ca="1">+C$11+C$12*$F592</f>
        <v>0.13800029737532726</v>
      </c>
      <c r="Q592" s="77">
        <f>+C592-15018.5</f>
        <v>43471.5389</v>
      </c>
    </row>
    <row r="593" spans="1:17" x14ac:dyDescent="0.2">
      <c r="A593" s="61" t="s">
        <v>167</v>
      </c>
      <c r="B593" s="61" t="s">
        <v>44</v>
      </c>
      <c r="C593" s="39">
        <v>58799.712800000001</v>
      </c>
      <c r="D593" s="39">
        <v>2.0000000000000001E-4</v>
      </c>
      <c r="E593" s="24">
        <f>+(C593-C$7)/C$8</f>
        <v>4589.0489401159457</v>
      </c>
      <c r="F593" s="1">
        <f>ROUND(2*E593,0)/2</f>
        <v>4589</v>
      </c>
      <c r="G593" s="1">
        <f>+C593-(C$7+F593*C$8)</f>
        <v>0.14032620000216411</v>
      </c>
      <c r="K593" s="1">
        <f>+G593</f>
        <v>0.14032620000216411</v>
      </c>
      <c r="O593" s="1">
        <f ca="1">+C$11+C$12*$F593</f>
        <v>0.14128961740656326</v>
      </c>
      <c r="Q593" s="77">
        <f>+C593-15018.5</f>
        <v>43781.212800000001</v>
      </c>
    </row>
    <row r="594" spans="1:17" x14ac:dyDescent="0.2">
      <c r="A594" s="61" t="s">
        <v>168</v>
      </c>
      <c r="B594" s="61" t="s">
        <v>44</v>
      </c>
      <c r="C594" s="39">
        <v>58854.192799999997</v>
      </c>
      <c r="D594" s="39" t="s">
        <v>157</v>
      </c>
      <c r="E594" s="24">
        <f>+(C594-C$7)/C$8</f>
        <v>4608.0493656724657</v>
      </c>
      <c r="F594" s="1">
        <f>ROUND(2*E594,0)/2</f>
        <v>4608</v>
      </c>
      <c r="G594" s="1">
        <f>+C594-(C$7+F594*C$8)</f>
        <v>0.14154639999469509</v>
      </c>
      <c r="K594" s="1">
        <f>+G594</f>
        <v>0.14154639999469509</v>
      </c>
      <c r="O594" s="1">
        <f ca="1">+C$11+C$12*$F594</f>
        <v>0.14186829407872514</v>
      </c>
      <c r="Q594" s="77">
        <f>+C594-15018.5</f>
        <v>43835.692799999997</v>
      </c>
    </row>
    <row r="595" spans="1:17" ht="12" customHeight="1" x14ac:dyDescent="0.2">
      <c r="A595" s="61" t="s">
        <v>168</v>
      </c>
      <c r="B595" s="61" t="s">
        <v>44</v>
      </c>
      <c r="C595" s="39">
        <v>58880.000999999997</v>
      </c>
      <c r="D595" s="39" t="s">
        <v>157</v>
      </c>
      <c r="E595" s="24">
        <f>+(C595-C$7)/C$8</f>
        <v>4617.0502243884675</v>
      </c>
      <c r="F595" s="1">
        <f>ROUND(2*E595,0)/2</f>
        <v>4617</v>
      </c>
      <c r="G595" s="1">
        <f>+C595-(C$7+F595*C$8)</f>
        <v>0.14400860000023386</v>
      </c>
      <c r="K595" s="1">
        <f>+G595</f>
        <v>0.14400860000023386</v>
      </c>
      <c r="O595" s="1">
        <f ca="1">+C$11+C$12*$F595</f>
        <v>0.14214240408132814</v>
      </c>
      <c r="Q595" s="77">
        <f>+C595-15018.5</f>
        <v>43861.500999999997</v>
      </c>
    </row>
    <row r="596" spans="1:17" ht="12" customHeight="1" x14ac:dyDescent="0.2">
      <c r="A596" s="61" t="s">
        <v>168</v>
      </c>
      <c r="B596" s="61" t="s">
        <v>44</v>
      </c>
      <c r="C596" s="39">
        <v>59140.925000000003</v>
      </c>
      <c r="D596" s="39" t="s">
        <v>169</v>
      </c>
      <c r="E596" s="24">
        <f>+(C596-C$7)/C$8</f>
        <v>4708.049986464639</v>
      </c>
      <c r="F596" s="1">
        <f>ROUND(2*E596,0)/2</f>
        <v>4708</v>
      </c>
      <c r="G596" s="1">
        <f>+C596-(C$7+F596*C$8)</f>
        <v>0.14332640000066021</v>
      </c>
      <c r="K596" s="1">
        <f>+G596</f>
        <v>0.14332640000066021</v>
      </c>
      <c r="O596" s="1">
        <f ca="1">+C$11+C$12*$F596</f>
        <v>0.14491396077431404</v>
      </c>
      <c r="Q596" s="77">
        <f>+C596-15018.5</f>
        <v>44122.425000000003</v>
      </c>
    </row>
    <row r="597" spans="1:17" ht="12" customHeight="1" x14ac:dyDescent="0.2">
      <c r="A597" s="61" t="s">
        <v>168</v>
      </c>
      <c r="B597" s="61" t="s">
        <v>44</v>
      </c>
      <c r="C597" s="39">
        <v>59183.947500000002</v>
      </c>
      <c r="D597" s="39" t="s">
        <v>157</v>
      </c>
      <c r="E597" s="24">
        <f>+(C597-C$7)/C$8</f>
        <v>4723.0544983681893</v>
      </c>
      <c r="F597" s="1">
        <f>ROUND(2*E597,0)/2</f>
        <v>4723</v>
      </c>
      <c r="G597" s="1">
        <f>+C597-(C$7+F597*C$8)</f>
        <v>0.1562634000001708</v>
      </c>
      <c r="K597" s="1">
        <f>+G597</f>
        <v>0.1562634000001708</v>
      </c>
      <c r="O597" s="1">
        <f ca="1">+C$11+C$12*$F597</f>
        <v>0.14537081077865238</v>
      </c>
      <c r="Q597" s="77">
        <f>+C597-15018.5</f>
        <v>44165.447500000002</v>
      </c>
    </row>
    <row r="598" spans="1:17" ht="12" customHeight="1" x14ac:dyDescent="0.2">
      <c r="A598" s="74" t="s">
        <v>1681</v>
      </c>
      <c r="B598" s="75" t="s">
        <v>44</v>
      </c>
      <c r="C598" s="76">
        <v>59209.7474</v>
      </c>
      <c r="D598" s="76">
        <v>5.0000000000000001E-4</v>
      </c>
      <c r="E598" s="24">
        <f>+(C598-C$7)/C$8</f>
        <v>4732.0524623791225</v>
      </c>
      <c r="F598" s="1">
        <f>ROUND(2*E598,0)/2</f>
        <v>4732</v>
      </c>
      <c r="G598" s="1">
        <f>+C598-(C$7+F598*C$8)</f>
        <v>0.15042559999710647</v>
      </c>
      <c r="K598" s="1">
        <f>+G598</f>
        <v>0.15042559999710647</v>
      </c>
      <c r="O598" s="1">
        <f ca="1">+C$11+C$12*$F598</f>
        <v>0.14564492078125538</v>
      </c>
      <c r="Q598" s="77">
        <f>+C598-15018.5</f>
        <v>44191.2474</v>
      </c>
    </row>
    <row r="599" spans="1:17" ht="12" customHeight="1" x14ac:dyDescent="0.2">
      <c r="A599" s="78" t="s">
        <v>1682</v>
      </c>
      <c r="B599" s="79" t="s">
        <v>44</v>
      </c>
      <c r="C599" s="80">
        <v>59536.625</v>
      </c>
      <c r="D599" s="78" t="s">
        <v>1683</v>
      </c>
      <c r="E599" s="24">
        <f>+(C599-C$7)/C$8</f>
        <v>4846.0541786950962</v>
      </c>
      <c r="F599" s="1">
        <f>ROUND(2*E599,0)/2</f>
        <v>4846</v>
      </c>
      <c r="G599" s="1">
        <f>+C599-(C$7+F599*C$8)</f>
        <v>0.15534679999836953</v>
      </c>
      <c r="K599" s="1">
        <f>+G599</f>
        <v>0.15534679999836953</v>
      </c>
      <c r="O599" s="1">
        <f ca="1">+C$11+C$12*$F599</f>
        <v>0.14911698081422672</v>
      </c>
      <c r="Q599" s="77">
        <f>+C599-15018.5</f>
        <v>44518.125</v>
      </c>
    </row>
    <row r="600" spans="1:17" ht="12" customHeight="1" x14ac:dyDescent="0.2">
      <c r="A600" s="78" t="s">
        <v>1682</v>
      </c>
      <c r="B600" s="79" t="s">
        <v>44</v>
      </c>
      <c r="C600" s="80">
        <v>59568.162299999967</v>
      </c>
      <c r="D600" s="78" t="s">
        <v>1684</v>
      </c>
      <c r="E600" s="24">
        <f>+(C600-C$7)/C$8</f>
        <v>4857.0531163034484</v>
      </c>
      <c r="F600" s="1">
        <f>ROUND(2*E600,0)/2</f>
        <v>4857</v>
      </c>
      <c r="G600" s="1">
        <f>+C600-(C$7+F600*C$8)</f>
        <v>0.15230059996247292</v>
      </c>
      <c r="K600" s="1">
        <f>+G600</f>
        <v>0.15230059996247292</v>
      </c>
      <c r="O600" s="1">
        <f ca="1">+C$11+C$12*$F600</f>
        <v>0.1494520041507415</v>
      </c>
      <c r="Q600" s="77">
        <f>+C600-15018.5</f>
        <v>44549.662299999967</v>
      </c>
    </row>
    <row r="601" spans="1:17" ht="12" customHeight="1" x14ac:dyDescent="0.2">
      <c r="A601" s="81" t="s">
        <v>1685</v>
      </c>
      <c r="B601" s="79" t="s">
        <v>44</v>
      </c>
      <c r="C601" s="80">
        <v>59579.6342</v>
      </c>
      <c r="D601" s="78">
        <v>1E-4</v>
      </c>
      <c r="E601" s="24">
        <f>+(C601-C$7)/C$8</f>
        <v>4861.0540520953446</v>
      </c>
      <c r="F601" s="1">
        <f>ROUND(2*E601,0)/2</f>
        <v>4861</v>
      </c>
      <c r="G601" s="1">
        <f>+C601-(C$7+F601*C$8)</f>
        <v>0.15498379999917233</v>
      </c>
      <c r="K601" s="1">
        <f>+G601</f>
        <v>0.15498379999917233</v>
      </c>
      <c r="O601" s="1">
        <f ca="1">+C$11+C$12*$F601</f>
        <v>0.14957383081856507</v>
      </c>
      <c r="Q601" s="77">
        <f>+C601-15018.5</f>
        <v>44561.1342</v>
      </c>
    </row>
    <row r="602" spans="1:17" ht="12" customHeight="1" x14ac:dyDescent="0.2"/>
  </sheetData>
  <sheetProtection selectLockedCells="1" selectUnlockedCells="1"/>
  <sortState xmlns:xlrd2="http://schemas.microsoft.com/office/spreadsheetml/2017/richdata2" ref="A21:U601">
    <sortCondition ref="C21:C601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9"/>
  <sheetViews>
    <sheetView topLeftCell="A475" workbookViewId="0">
      <selection activeCell="A45" sqref="A45"/>
    </sheetView>
  </sheetViews>
  <sheetFormatPr defaultRowHeight="12.75" x14ac:dyDescent="0.2"/>
  <cols>
    <col min="1" max="1" width="19.7109375" style="51" customWidth="1"/>
    <col min="2" max="2" width="4.42578125" customWidth="1"/>
    <col min="3" max="3" width="12.7109375" style="51" customWidth="1"/>
    <col min="4" max="4" width="5.42578125" customWidth="1"/>
    <col min="5" max="5" width="14.85546875" customWidth="1"/>
    <col min="7" max="7" width="12" customWidth="1"/>
    <col min="8" max="8" width="14.140625" style="5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2" t="s">
        <v>170</v>
      </c>
      <c r="I1" s="63" t="s">
        <v>171</v>
      </c>
      <c r="J1" s="64" t="s">
        <v>35</v>
      </c>
    </row>
    <row r="2" spans="1:16" x14ac:dyDescent="0.2">
      <c r="I2" s="65" t="s">
        <v>172</v>
      </c>
      <c r="J2" s="66" t="s">
        <v>34</v>
      </c>
    </row>
    <row r="3" spans="1:16" x14ac:dyDescent="0.2">
      <c r="A3" s="67" t="s">
        <v>173</v>
      </c>
      <c r="I3" s="65" t="s">
        <v>174</v>
      </c>
      <c r="J3" s="66" t="s">
        <v>32</v>
      </c>
    </row>
    <row r="4" spans="1:16" x14ac:dyDescent="0.2">
      <c r="I4" s="65" t="s">
        <v>175</v>
      </c>
      <c r="J4" s="66" t="s">
        <v>32</v>
      </c>
    </row>
    <row r="5" spans="1:16" x14ac:dyDescent="0.2">
      <c r="I5" s="68" t="s">
        <v>157</v>
      </c>
      <c r="J5" s="69" t="s">
        <v>33</v>
      </c>
    </row>
    <row r="11" spans="1:16" x14ac:dyDescent="0.2">
      <c r="A11" s="51" t="str">
        <f t="shared" ref="A11:A74" si="0">P11</f>
        <v>OEJV 0074 </v>
      </c>
      <c r="B11" s="3" t="str">
        <f t="shared" ref="B11:B74" si="1">IF(H11=INT(H11),"I","II")</f>
        <v>I</v>
      </c>
      <c r="C11" s="51">
        <f t="shared" ref="C11:C74" si="2">1*G11</f>
        <v>51720.25</v>
      </c>
      <c r="D11" t="str">
        <f t="shared" ref="D11:D74" si="3">VLOOKUP(F11,I$1:J$5,2,FALSE)</f>
        <v>vis</v>
      </c>
      <c r="E11">
        <f>VLOOKUP(C11,Active!C$21:E$957,3,FALSE)</f>
        <v>2120.0179946027347</v>
      </c>
      <c r="F11" s="3" t="s">
        <v>157</v>
      </c>
      <c r="G11" t="str">
        <f t="shared" ref="G11:G74" si="4">MID(I11,3,LEN(I11)-3)</f>
        <v>51720.250</v>
      </c>
      <c r="H11" s="51">
        <f t="shared" ref="H11:H74" si="5">1*K11</f>
        <v>2120</v>
      </c>
      <c r="I11" s="70" t="s">
        <v>176</v>
      </c>
      <c r="J11" s="71" t="s">
        <v>177</v>
      </c>
      <c r="K11" s="70">
        <v>2120</v>
      </c>
      <c r="L11" s="70" t="s">
        <v>178</v>
      </c>
      <c r="M11" s="71" t="s">
        <v>179</v>
      </c>
      <c r="N11" s="71"/>
      <c r="O11" s="72" t="s">
        <v>180</v>
      </c>
      <c r="P11" s="73" t="s">
        <v>181</v>
      </c>
    </row>
    <row r="12" spans="1:16" x14ac:dyDescent="0.2">
      <c r="A12" s="51" t="str">
        <f t="shared" si="0"/>
        <v> BBS 129 </v>
      </c>
      <c r="B12" s="3" t="str">
        <f t="shared" si="1"/>
        <v>I</v>
      </c>
      <c r="C12" s="51">
        <f t="shared" si="2"/>
        <v>51783.33</v>
      </c>
      <c r="D12" t="str">
        <f t="shared" si="3"/>
        <v>vis</v>
      </c>
      <c r="E12">
        <f>VLOOKUP(C12,Active!C$21:E$957,3,FALSE)</f>
        <v>2142.0177531215559</v>
      </c>
      <c r="F12" s="3" t="s">
        <v>157</v>
      </c>
      <c r="G12" t="str">
        <f t="shared" si="4"/>
        <v>51783.330</v>
      </c>
      <c r="H12" s="51">
        <f t="shared" si="5"/>
        <v>2142</v>
      </c>
      <c r="I12" s="70" t="s">
        <v>182</v>
      </c>
      <c r="J12" s="71" t="s">
        <v>183</v>
      </c>
      <c r="K12" s="70">
        <v>2142</v>
      </c>
      <c r="L12" s="70" t="s">
        <v>178</v>
      </c>
      <c r="M12" s="71" t="s">
        <v>179</v>
      </c>
      <c r="N12" s="71"/>
      <c r="O12" s="72" t="s">
        <v>184</v>
      </c>
      <c r="P12" s="72" t="s">
        <v>185</v>
      </c>
    </row>
    <row r="13" spans="1:16" x14ac:dyDescent="0.2">
      <c r="A13" s="51" t="str">
        <f t="shared" si="0"/>
        <v> BBS 129 </v>
      </c>
      <c r="B13" s="3" t="str">
        <f t="shared" si="1"/>
        <v>I</v>
      </c>
      <c r="C13" s="51">
        <f t="shared" si="2"/>
        <v>51803.385999999999</v>
      </c>
      <c r="D13" t="str">
        <f t="shared" si="3"/>
        <v>vis</v>
      </c>
      <c r="E13">
        <f>VLOOKUP(C13,Active!C$21:E$957,3,FALSE)</f>
        <v>2149.0124765973551</v>
      </c>
      <c r="F13" s="3" t="s">
        <v>157</v>
      </c>
      <c r="G13" t="str">
        <f t="shared" si="4"/>
        <v>51803.386</v>
      </c>
      <c r="H13" s="51">
        <f t="shared" si="5"/>
        <v>2149</v>
      </c>
      <c r="I13" s="70" t="s">
        <v>186</v>
      </c>
      <c r="J13" s="71" t="s">
        <v>187</v>
      </c>
      <c r="K13" s="70">
        <v>2149</v>
      </c>
      <c r="L13" s="70" t="s">
        <v>188</v>
      </c>
      <c r="M13" s="71" t="s">
        <v>179</v>
      </c>
      <c r="N13" s="71"/>
      <c r="O13" s="72" t="s">
        <v>184</v>
      </c>
      <c r="P13" s="72" t="s">
        <v>185</v>
      </c>
    </row>
    <row r="14" spans="1:16" x14ac:dyDescent="0.2">
      <c r="A14" s="51" t="str">
        <f t="shared" si="0"/>
        <v> BBS 129 </v>
      </c>
      <c r="B14" s="3" t="str">
        <f t="shared" si="1"/>
        <v>I</v>
      </c>
      <c r="C14" s="51">
        <f t="shared" si="2"/>
        <v>51846.404000000002</v>
      </c>
      <c r="D14" t="str">
        <f t="shared" si="3"/>
        <v>vis</v>
      </c>
      <c r="E14">
        <f>VLOOKUP(C14,Active!C$21:E$957,3,FALSE)</f>
        <v>2164.015419082496</v>
      </c>
      <c r="F14" s="3" t="s">
        <v>157</v>
      </c>
      <c r="G14" t="str">
        <f t="shared" si="4"/>
        <v>51846.404</v>
      </c>
      <c r="H14" s="51">
        <f t="shared" si="5"/>
        <v>2164</v>
      </c>
      <c r="I14" s="70" t="s">
        <v>189</v>
      </c>
      <c r="J14" s="71" t="s">
        <v>190</v>
      </c>
      <c r="K14" s="70">
        <v>2164</v>
      </c>
      <c r="L14" s="70" t="s">
        <v>191</v>
      </c>
      <c r="M14" s="71" t="s">
        <v>179</v>
      </c>
      <c r="N14" s="71"/>
      <c r="O14" s="72" t="s">
        <v>184</v>
      </c>
      <c r="P14" s="72" t="s">
        <v>185</v>
      </c>
    </row>
    <row r="15" spans="1:16" x14ac:dyDescent="0.2">
      <c r="A15" s="51" t="str">
        <f t="shared" si="0"/>
        <v> BBS 129 </v>
      </c>
      <c r="B15" s="3" t="str">
        <f t="shared" si="1"/>
        <v>I</v>
      </c>
      <c r="C15" s="51">
        <f t="shared" si="2"/>
        <v>51869.322999999997</v>
      </c>
      <c r="D15" t="str">
        <f t="shared" si="3"/>
        <v>vis</v>
      </c>
      <c r="E15">
        <f>VLOOKUP(C15,Active!C$21:E$957,3,FALSE)</f>
        <v>2172.0086414270227</v>
      </c>
      <c r="F15" s="3" t="s">
        <v>157</v>
      </c>
      <c r="G15" t="str">
        <f t="shared" si="4"/>
        <v>51869.323</v>
      </c>
      <c r="H15" s="51">
        <f t="shared" si="5"/>
        <v>2172</v>
      </c>
      <c r="I15" s="70" t="s">
        <v>192</v>
      </c>
      <c r="J15" s="71" t="s">
        <v>193</v>
      </c>
      <c r="K15" s="70">
        <v>2172</v>
      </c>
      <c r="L15" s="70" t="s">
        <v>194</v>
      </c>
      <c r="M15" s="71" t="s">
        <v>179</v>
      </c>
      <c r="N15" s="71"/>
      <c r="O15" s="72" t="s">
        <v>184</v>
      </c>
      <c r="P15" s="72" t="s">
        <v>185</v>
      </c>
    </row>
    <row r="16" spans="1:16" x14ac:dyDescent="0.2">
      <c r="A16" s="51" t="str">
        <f t="shared" si="0"/>
        <v> BBS 129 </v>
      </c>
      <c r="B16" s="3" t="str">
        <f t="shared" si="1"/>
        <v>I</v>
      </c>
      <c r="C16" s="51">
        <f t="shared" si="2"/>
        <v>51906.608999999997</v>
      </c>
      <c r="D16" t="str">
        <f t="shared" si="3"/>
        <v>vis</v>
      </c>
      <c r="E16">
        <f>VLOOKUP(C16,Active!C$21:E$957,3,FALSE)</f>
        <v>2185.0124936168249</v>
      </c>
      <c r="F16" s="3" t="s">
        <v>157</v>
      </c>
      <c r="G16" t="str">
        <f t="shared" si="4"/>
        <v>51906.609</v>
      </c>
      <c r="H16" s="51">
        <f t="shared" si="5"/>
        <v>2185</v>
      </c>
      <c r="I16" s="70" t="s">
        <v>195</v>
      </c>
      <c r="J16" s="71" t="s">
        <v>196</v>
      </c>
      <c r="K16" s="70">
        <v>2185</v>
      </c>
      <c r="L16" s="70" t="s">
        <v>188</v>
      </c>
      <c r="M16" s="71" t="s">
        <v>179</v>
      </c>
      <c r="N16" s="71"/>
      <c r="O16" s="72" t="s">
        <v>184</v>
      </c>
      <c r="P16" s="72" t="s">
        <v>185</v>
      </c>
    </row>
    <row r="17" spans="1:16" x14ac:dyDescent="0.2">
      <c r="A17" s="51" t="str">
        <f t="shared" si="0"/>
        <v> BBS 129 </v>
      </c>
      <c r="B17" s="3" t="str">
        <f t="shared" si="1"/>
        <v>I</v>
      </c>
      <c r="C17" s="51">
        <f t="shared" si="2"/>
        <v>51912.345000000001</v>
      </c>
      <c r="D17" t="str">
        <f t="shared" si="3"/>
        <v>vis</v>
      </c>
      <c r="E17">
        <f>VLOOKUP(C17,Active!C$21:E$957,3,FALSE)</f>
        <v>2187.0129789507509</v>
      </c>
      <c r="F17" s="3" t="s">
        <v>157</v>
      </c>
      <c r="G17" t="str">
        <f t="shared" si="4"/>
        <v>51912.345</v>
      </c>
      <c r="H17" s="51">
        <f t="shared" si="5"/>
        <v>2187</v>
      </c>
      <c r="I17" s="70" t="s">
        <v>197</v>
      </c>
      <c r="J17" s="71" t="s">
        <v>198</v>
      </c>
      <c r="K17" s="70">
        <v>2187</v>
      </c>
      <c r="L17" s="70" t="s">
        <v>199</v>
      </c>
      <c r="M17" s="71" t="s">
        <v>179</v>
      </c>
      <c r="N17" s="71"/>
      <c r="O17" s="72" t="s">
        <v>184</v>
      </c>
      <c r="P17" s="72" t="s">
        <v>185</v>
      </c>
    </row>
    <row r="18" spans="1:16" x14ac:dyDescent="0.2">
      <c r="A18" s="51" t="str">
        <f t="shared" si="0"/>
        <v> BBS 129 </v>
      </c>
      <c r="B18" s="3" t="str">
        <f t="shared" si="1"/>
        <v>I</v>
      </c>
      <c r="C18" s="51">
        <f t="shared" si="2"/>
        <v>51972.561000000002</v>
      </c>
      <c r="D18" t="str">
        <f t="shared" si="3"/>
        <v>vis</v>
      </c>
      <c r="E18">
        <f>VLOOKUP(C18,Active!C$21:E$957,3,FALSE)</f>
        <v>2208.0138898411965</v>
      </c>
      <c r="F18" s="3" t="s">
        <v>157</v>
      </c>
      <c r="G18" t="str">
        <f t="shared" si="4"/>
        <v>51972.561</v>
      </c>
      <c r="H18" s="51">
        <f t="shared" si="5"/>
        <v>2208</v>
      </c>
      <c r="I18" s="70" t="s">
        <v>200</v>
      </c>
      <c r="J18" s="71" t="s">
        <v>201</v>
      </c>
      <c r="K18" s="70">
        <v>2208</v>
      </c>
      <c r="L18" s="70" t="s">
        <v>202</v>
      </c>
      <c r="M18" s="71" t="s">
        <v>179</v>
      </c>
      <c r="N18" s="71"/>
      <c r="O18" s="72" t="s">
        <v>184</v>
      </c>
      <c r="P18" s="72" t="s">
        <v>185</v>
      </c>
    </row>
    <row r="19" spans="1:16" x14ac:dyDescent="0.2">
      <c r="A19" s="51" t="str">
        <f t="shared" si="0"/>
        <v> BBS 129 </v>
      </c>
      <c r="B19" s="3" t="str">
        <f t="shared" si="1"/>
        <v>I</v>
      </c>
      <c r="C19" s="51">
        <f t="shared" si="2"/>
        <v>51978.286</v>
      </c>
      <c r="D19" t="str">
        <f t="shared" si="3"/>
        <v>vis</v>
      </c>
      <c r="E19">
        <f>VLOOKUP(C19,Active!C$21:E$957,3,FALSE)</f>
        <v>2210.0105388190059</v>
      </c>
      <c r="F19" s="3" t="s">
        <v>157</v>
      </c>
      <c r="G19" t="str">
        <f t="shared" si="4"/>
        <v>51978.286</v>
      </c>
      <c r="H19" s="51">
        <f t="shared" si="5"/>
        <v>2210</v>
      </c>
      <c r="I19" s="70" t="s">
        <v>203</v>
      </c>
      <c r="J19" s="71" t="s">
        <v>204</v>
      </c>
      <c r="K19" s="70">
        <v>2210</v>
      </c>
      <c r="L19" s="70" t="s">
        <v>205</v>
      </c>
      <c r="M19" s="71" t="s">
        <v>179</v>
      </c>
      <c r="N19" s="71"/>
      <c r="O19" s="72" t="s">
        <v>184</v>
      </c>
      <c r="P19" s="72" t="s">
        <v>185</v>
      </c>
    </row>
    <row r="20" spans="1:16" x14ac:dyDescent="0.2">
      <c r="A20" s="51" t="str">
        <f t="shared" si="0"/>
        <v> BBS 129 </v>
      </c>
      <c r="B20" s="3" t="str">
        <f t="shared" si="1"/>
        <v>I</v>
      </c>
      <c r="C20" s="51">
        <f t="shared" si="2"/>
        <v>52147.459000000003</v>
      </c>
      <c r="D20" t="str">
        <f t="shared" si="3"/>
        <v>vis</v>
      </c>
      <c r="E20">
        <f>VLOOKUP(C20,Active!C$21:E$957,3,FALSE)</f>
        <v>2269.0112545435541</v>
      </c>
      <c r="F20" s="3" t="s">
        <v>157</v>
      </c>
      <c r="G20" t="str">
        <f t="shared" si="4"/>
        <v>52147.459</v>
      </c>
      <c r="H20" s="51">
        <f t="shared" si="5"/>
        <v>2269</v>
      </c>
      <c r="I20" s="70" t="s">
        <v>206</v>
      </c>
      <c r="J20" s="71" t="s">
        <v>207</v>
      </c>
      <c r="K20" s="70">
        <v>2269</v>
      </c>
      <c r="L20" s="70" t="s">
        <v>208</v>
      </c>
      <c r="M20" s="71" t="s">
        <v>179</v>
      </c>
      <c r="N20" s="71"/>
      <c r="O20" s="72" t="s">
        <v>184</v>
      </c>
      <c r="P20" s="72" t="s">
        <v>185</v>
      </c>
    </row>
    <row r="21" spans="1:16" x14ac:dyDescent="0.2">
      <c r="A21" s="51" t="str">
        <f t="shared" si="0"/>
        <v> BBS 129 </v>
      </c>
      <c r="B21" s="3" t="str">
        <f t="shared" si="1"/>
        <v>I</v>
      </c>
      <c r="C21" s="51">
        <f t="shared" si="2"/>
        <v>52150.347000000002</v>
      </c>
      <c r="D21" t="str">
        <f t="shared" si="3"/>
        <v>vis</v>
      </c>
      <c r="E21">
        <f>VLOOKUP(C21,Active!C$21:E$957,3,FALSE)</f>
        <v>2270.0184724034516</v>
      </c>
      <c r="F21" s="3" t="s">
        <v>157</v>
      </c>
      <c r="G21" t="str">
        <f t="shared" si="4"/>
        <v>52150.347</v>
      </c>
      <c r="H21" s="51">
        <f t="shared" si="5"/>
        <v>2270</v>
      </c>
      <c r="I21" s="70" t="s">
        <v>209</v>
      </c>
      <c r="J21" s="71" t="s">
        <v>210</v>
      </c>
      <c r="K21" s="70">
        <v>2270</v>
      </c>
      <c r="L21" s="70" t="s">
        <v>211</v>
      </c>
      <c r="M21" s="71" t="s">
        <v>179</v>
      </c>
      <c r="N21" s="71"/>
      <c r="O21" s="72" t="s">
        <v>184</v>
      </c>
      <c r="P21" s="72" t="s">
        <v>185</v>
      </c>
    </row>
    <row r="22" spans="1:16" x14ac:dyDescent="0.2">
      <c r="A22" s="51" t="str">
        <f t="shared" si="0"/>
        <v>OEJV 0074 </v>
      </c>
      <c r="B22" s="3" t="str">
        <f t="shared" si="1"/>
        <v>I</v>
      </c>
      <c r="C22" s="51">
        <f t="shared" si="2"/>
        <v>52178.99</v>
      </c>
      <c r="D22" t="str">
        <f t="shared" si="3"/>
        <v>vis</v>
      </c>
      <c r="E22">
        <f>VLOOKUP(C22,Active!C$21:E$957,3,FALSE)</f>
        <v>2280.0079949661417</v>
      </c>
      <c r="F22" s="3" t="s">
        <v>157</v>
      </c>
      <c r="G22" t="str">
        <f t="shared" si="4"/>
        <v>52178.990</v>
      </c>
      <c r="H22" s="51">
        <f t="shared" si="5"/>
        <v>2280</v>
      </c>
      <c r="I22" s="70" t="s">
        <v>212</v>
      </c>
      <c r="J22" s="71" t="s">
        <v>213</v>
      </c>
      <c r="K22" s="70">
        <v>2280</v>
      </c>
      <c r="L22" s="70" t="s">
        <v>214</v>
      </c>
      <c r="M22" s="71" t="s">
        <v>179</v>
      </c>
      <c r="N22" s="71"/>
      <c r="O22" s="72" t="s">
        <v>180</v>
      </c>
      <c r="P22" s="73" t="s">
        <v>181</v>
      </c>
    </row>
    <row r="23" spans="1:16" x14ac:dyDescent="0.2">
      <c r="A23" s="51" t="str">
        <f t="shared" si="0"/>
        <v> BBS 129 </v>
      </c>
      <c r="B23" s="3" t="str">
        <f t="shared" si="1"/>
        <v>I</v>
      </c>
      <c r="C23" s="51">
        <f t="shared" si="2"/>
        <v>52517.362000000001</v>
      </c>
      <c r="D23" t="str">
        <f t="shared" si="3"/>
        <v>vis</v>
      </c>
      <c r="E23">
        <f>VLOOKUP(C23,Active!C$21:E$957,3,FALSE)</f>
        <v>2398.0184941660532</v>
      </c>
      <c r="F23" s="3" t="s">
        <v>157</v>
      </c>
      <c r="G23" t="str">
        <f t="shared" si="4"/>
        <v>52517.362</v>
      </c>
      <c r="H23" s="51">
        <f t="shared" si="5"/>
        <v>2398</v>
      </c>
      <c r="I23" s="70" t="s">
        <v>215</v>
      </c>
      <c r="J23" s="71" t="s">
        <v>216</v>
      </c>
      <c r="K23" s="70">
        <v>2398</v>
      </c>
      <c r="L23" s="70" t="s">
        <v>211</v>
      </c>
      <c r="M23" s="71" t="s">
        <v>179</v>
      </c>
      <c r="N23" s="71"/>
      <c r="O23" s="72" t="s">
        <v>184</v>
      </c>
      <c r="P23" s="72" t="s">
        <v>185</v>
      </c>
    </row>
    <row r="24" spans="1:16" x14ac:dyDescent="0.2">
      <c r="A24" s="51" t="str">
        <f t="shared" si="0"/>
        <v>BAVM 174 </v>
      </c>
      <c r="B24" s="3" t="str">
        <f t="shared" si="1"/>
        <v>I</v>
      </c>
      <c r="C24" s="51">
        <f t="shared" si="2"/>
        <v>53251.385000000002</v>
      </c>
      <c r="D24" t="str">
        <f t="shared" si="3"/>
        <v>vis</v>
      </c>
      <c r="E24">
        <f>VLOOKUP(C24,Active!C$21:E$957,3,FALSE)</f>
        <v>2654.0160963737303</v>
      </c>
      <c r="F24" s="3" t="s">
        <v>157</v>
      </c>
      <c r="G24" t="str">
        <f t="shared" si="4"/>
        <v>53251.385</v>
      </c>
      <c r="H24" s="51">
        <f t="shared" si="5"/>
        <v>2654</v>
      </c>
      <c r="I24" s="70" t="s">
        <v>217</v>
      </c>
      <c r="J24" s="71" t="s">
        <v>218</v>
      </c>
      <c r="K24" s="70">
        <v>2654</v>
      </c>
      <c r="L24" s="70" t="s">
        <v>219</v>
      </c>
      <c r="M24" s="71" t="s">
        <v>179</v>
      </c>
      <c r="N24" s="71"/>
      <c r="O24" s="72" t="s">
        <v>220</v>
      </c>
      <c r="P24" s="73" t="s">
        <v>221</v>
      </c>
    </row>
    <row r="25" spans="1:16" x14ac:dyDescent="0.2">
      <c r="A25" s="51" t="str">
        <f t="shared" si="0"/>
        <v>BAVM 174 </v>
      </c>
      <c r="B25" s="3" t="str">
        <f t="shared" si="1"/>
        <v>I</v>
      </c>
      <c r="C25" s="51">
        <f t="shared" si="2"/>
        <v>53251.402999999998</v>
      </c>
      <c r="D25" t="str">
        <f t="shared" si="3"/>
        <v>vis</v>
      </c>
      <c r="E25">
        <f>VLOOKUP(C25,Active!C$21:E$957,3,FALSE)</f>
        <v>2654.0223740473707</v>
      </c>
      <c r="F25" s="3" t="s">
        <v>157</v>
      </c>
      <c r="G25" t="str">
        <f t="shared" si="4"/>
        <v>53251.403</v>
      </c>
      <c r="H25" s="51">
        <f t="shared" si="5"/>
        <v>2654</v>
      </c>
      <c r="I25" s="70" t="s">
        <v>222</v>
      </c>
      <c r="J25" s="71" t="s">
        <v>223</v>
      </c>
      <c r="K25" s="70">
        <v>2654</v>
      </c>
      <c r="L25" s="70" t="s">
        <v>224</v>
      </c>
      <c r="M25" s="71" t="s">
        <v>179</v>
      </c>
      <c r="N25" s="71"/>
      <c r="O25" s="72" t="s">
        <v>225</v>
      </c>
      <c r="P25" s="73" t="s">
        <v>221</v>
      </c>
    </row>
    <row r="26" spans="1:16" x14ac:dyDescent="0.2">
      <c r="A26" s="51" t="str">
        <f t="shared" si="0"/>
        <v>BAVM 202 </v>
      </c>
      <c r="B26" s="3" t="str">
        <f t="shared" si="1"/>
        <v>I</v>
      </c>
      <c r="C26" s="51">
        <f t="shared" si="2"/>
        <v>53251.41</v>
      </c>
      <c r="D26" t="str">
        <f t="shared" si="3"/>
        <v>vis</v>
      </c>
      <c r="E26">
        <f>VLOOKUP(C26,Active!C$21:E$957,3,FALSE)</f>
        <v>2654.0248153649</v>
      </c>
      <c r="F26" s="3" t="s">
        <v>157</v>
      </c>
      <c r="G26" t="str">
        <f t="shared" si="4"/>
        <v>53251.410</v>
      </c>
      <c r="H26" s="51">
        <f t="shared" si="5"/>
        <v>2654</v>
      </c>
      <c r="I26" s="70" t="s">
        <v>226</v>
      </c>
      <c r="J26" s="71" t="s">
        <v>227</v>
      </c>
      <c r="K26" s="70">
        <v>2654</v>
      </c>
      <c r="L26" s="70" t="s">
        <v>228</v>
      </c>
      <c r="M26" s="71" t="s">
        <v>179</v>
      </c>
      <c r="N26" s="71"/>
      <c r="O26" s="72" t="s">
        <v>229</v>
      </c>
      <c r="P26" s="73" t="s">
        <v>230</v>
      </c>
    </row>
    <row r="27" spans="1:16" x14ac:dyDescent="0.2">
      <c r="A27" s="51" t="str">
        <f t="shared" si="0"/>
        <v>BAVM 174 </v>
      </c>
      <c r="B27" s="3" t="str">
        <f t="shared" si="1"/>
        <v>I</v>
      </c>
      <c r="C27" s="51">
        <f t="shared" si="2"/>
        <v>53360.375999999997</v>
      </c>
      <c r="D27" t="str">
        <f t="shared" si="3"/>
        <v>vis</v>
      </c>
      <c r="E27">
        <f>VLOOKUP(C27,Active!C$21:E$957,3,FALSE)</f>
        <v>2692.0277590358205</v>
      </c>
      <c r="F27" s="3" t="s">
        <v>157</v>
      </c>
      <c r="G27" t="str">
        <f t="shared" si="4"/>
        <v>53360.376</v>
      </c>
      <c r="H27" s="51">
        <f t="shared" si="5"/>
        <v>2692</v>
      </c>
      <c r="I27" s="70" t="s">
        <v>231</v>
      </c>
      <c r="J27" s="71" t="s">
        <v>232</v>
      </c>
      <c r="K27" s="70">
        <v>2692</v>
      </c>
      <c r="L27" s="70" t="s">
        <v>233</v>
      </c>
      <c r="M27" s="71" t="s">
        <v>179</v>
      </c>
      <c r="N27" s="71"/>
      <c r="O27" s="72" t="s">
        <v>234</v>
      </c>
      <c r="P27" s="73" t="s">
        <v>221</v>
      </c>
    </row>
    <row r="28" spans="1:16" x14ac:dyDescent="0.2">
      <c r="A28" s="51" t="str">
        <f t="shared" si="0"/>
        <v>BAVM 178 </v>
      </c>
      <c r="B28" s="3" t="str">
        <f t="shared" si="1"/>
        <v>I</v>
      </c>
      <c r="C28" s="51">
        <f t="shared" si="2"/>
        <v>53750.328800000003</v>
      </c>
      <c r="D28" t="str">
        <f t="shared" si="3"/>
        <v>vis</v>
      </c>
      <c r="E28">
        <f>VLOOKUP(C28,Active!C$21:E$957,3,FALSE)</f>
        <v>2828.0275598243124</v>
      </c>
      <c r="F28" s="3" t="s">
        <v>157</v>
      </c>
      <c r="G28" t="str">
        <f t="shared" si="4"/>
        <v>53750.3288</v>
      </c>
      <c r="H28" s="51">
        <f t="shared" si="5"/>
        <v>2828</v>
      </c>
      <c r="I28" s="70" t="s">
        <v>235</v>
      </c>
      <c r="J28" s="71" t="s">
        <v>236</v>
      </c>
      <c r="K28" s="70">
        <v>2828</v>
      </c>
      <c r="L28" s="70" t="s">
        <v>237</v>
      </c>
      <c r="M28" s="71" t="s">
        <v>238</v>
      </c>
      <c r="N28" s="71" t="s">
        <v>239</v>
      </c>
      <c r="O28" s="72" t="s">
        <v>240</v>
      </c>
      <c r="P28" s="73" t="s">
        <v>241</v>
      </c>
    </row>
    <row r="29" spans="1:16" ht="12.75" customHeight="1" x14ac:dyDescent="0.2">
      <c r="A29" s="51" t="str">
        <f t="shared" si="0"/>
        <v>BAVM 204 </v>
      </c>
      <c r="B29" s="3" t="str">
        <f t="shared" si="1"/>
        <v>I</v>
      </c>
      <c r="C29" s="51">
        <f t="shared" si="2"/>
        <v>54395.468000000001</v>
      </c>
      <c r="D29" t="str">
        <f t="shared" si="3"/>
        <v>vis</v>
      </c>
      <c r="E29">
        <f>VLOOKUP(C29,Active!C$21:E$957,3,FALSE)</f>
        <v>3053.026079339611</v>
      </c>
      <c r="F29" s="3" t="s">
        <v>157</v>
      </c>
      <c r="G29" t="str">
        <f t="shared" si="4"/>
        <v>54395.468</v>
      </c>
      <c r="H29" s="51">
        <f t="shared" si="5"/>
        <v>3053</v>
      </c>
      <c r="I29" s="70" t="s">
        <v>242</v>
      </c>
      <c r="J29" s="71" t="s">
        <v>243</v>
      </c>
      <c r="K29" s="70" t="s">
        <v>244</v>
      </c>
      <c r="L29" s="70" t="s">
        <v>245</v>
      </c>
      <c r="M29" s="71" t="s">
        <v>179</v>
      </c>
      <c r="N29" s="71"/>
      <c r="O29" s="72" t="s">
        <v>246</v>
      </c>
      <c r="P29" s="73" t="s">
        <v>247</v>
      </c>
    </row>
    <row r="30" spans="1:16" ht="12.75" customHeight="1" x14ac:dyDescent="0.2">
      <c r="A30" s="51" t="str">
        <f t="shared" si="0"/>
        <v>IBVS 5979 </v>
      </c>
      <c r="B30" s="3" t="str">
        <f t="shared" si="1"/>
        <v>I</v>
      </c>
      <c r="C30" s="51">
        <f t="shared" si="2"/>
        <v>54696.5458</v>
      </c>
      <c r="D30" t="str">
        <f t="shared" si="3"/>
        <v>vis</v>
      </c>
      <c r="E30">
        <f>VLOOKUP(C30,Active!C$21:E$957,3,FALSE)</f>
        <v>3158.0298665206151</v>
      </c>
      <c r="F30" s="3" t="s">
        <v>157</v>
      </c>
      <c r="G30" t="str">
        <f t="shared" si="4"/>
        <v>54696.5458</v>
      </c>
      <c r="H30" s="51">
        <f t="shared" si="5"/>
        <v>3158</v>
      </c>
      <c r="I30" s="70" t="s">
        <v>248</v>
      </c>
      <c r="J30" s="71" t="s">
        <v>249</v>
      </c>
      <c r="K30" s="70" t="s">
        <v>250</v>
      </c>
      <c r="L30" s="70" t="s">
        <v>251</v>
      </c>
      <c r="M30" s="71" t="s">
        <v>252</v>
      </c>
      <c r="N30" s="71" t="s">
        <v>157</v>
      </c>
      <c r="O30" s="72" t="s">
        <v>253</v>
      </c>
      <c r="P30" s="73" t="s">
        <v>254</v>
      </c>
    </row>
    <row r="31" spans="1:16" ht="12.75" customHeight="1" x14ac:dyDescent="0.2">
      <c r="A31" s="51" t="str">
        <f t="shared" si="0"/>
        <v>JAAVSO 37(1);44 </v>
      </c>
      <c r="B31" s="3" t="str">
        <f t="shared" si="1"/>
        <v>I</v>
      </c>
      <c r="C31" s="51">
        <f t="shared" si="2"/>
        <v>54799.776400000002</v>
      </c>
      <c r="D31" t="str">
        <f t="shared" si="3"/>
        <v>vis</v>
      </c>
      <c r="E31">
        <f>VLOOKUP(C31,Active!C$21:E$957,3,FALSE)</f>
        <v>3194.0325341134021</v>
      </c>
      <c r="F31" s="3" t="s">
        <v>157</v>
      </c>
      <c r="G31" t="str">
        <f t="shared" si="4"/>
        <v>54799.7764</v>
      </c>
      <c r="H31" s="51">
        <f t="shared" si="5"/>
        <v>3194</v>
      </c>
      <c r="I31" s="70" t="s">
        <v>255</v>
      </c>
      <c r="J31" s="71" t="s">
        <v>256</v>
      </c>
      <c r="K31" s="70" t="s">
        <v>257</v>
      </c>
      <c r="L31" s="70" t="s">
        <v>258</v>
      </c>
      <c r="M31" s="71" t="s">
        <v>238</v>
      </c>
      <c r="N31" s="71" t="s">
        <v>259</v>
      </c>
      <c r="O31" s="72" t="s">
        <v>260</v>
      </c>
      <c r="P31" s="73" t="s">
        <v>261</v>
      </c>
    </row>
    <row r="32" spans="1:16" ht="12.75" customHeight="1" x14ac:dyDescent="0.2">
      <c r="A32" s="51" t="str">
        <f t="shared" si="0"/>
        <v>IBVS 5979 </v>
      </c>
      <c r="B32" s="3" t="str">
        <f t="shared" si="1"/>
        <v>I</v>
      </c>
      <c r="C32" s="51">
        <f t="shared" si="2"/>
        <v>54828.450199999999</v>
      </c>
      <c r="D32" t="str">
        <f t="shared" si="3"/>
        <v>vis</v>
      </c>
      <c r="E32">
        <f>VLOOKUP(C32,Active!C$21:E$957,3,FALSE)</f>
        <v>3204.0327984732135</v>
      </c>
      <c r="F32" s="3" t="s">
        <v>157</v>
      </c>
      <c r="G32" t="str">
        <f t="shared" si="4"/>
        <v>54828.4502</v>
      </c>
      <c r="H32" s="51">
        <f t="shared" si="5"/>
        <v>3204</v>
      </c>
      <c r="I32" s="70" t="s">
        <v>262</v>
      </c>
      <c r="J32" s="71" t="s">
        <v>263</v>
      </c>
      <c r="K32" s="70" t="s">
        <v>264</v>
      </c>
      <c r="L32" s="70" t="s">
        <v>265</v>
      </c>
      <c r="M32" s="71" t="s">
        <v>252</v>
      </c>
      <c r="N32" s="71" t="s">
        <v>266</v>
      </c>
      <c r="O32" s="72" t="s">
        <v>253</v>
      </c>
      <c r="P32" s="73" t="s">
        <v>254</v>
      </c>
    </row>
    <row r="33" spans="1:16" ht="12.75" customHeight="1" x14ac:dyDescent="0.2">
      <c r="A33" s="51" t="str">
        <f t="shared" si="0"/>
        <v>IBVS 5979 </v>
      </c>
      <c r="B33" s="3" t="str">
        <f t="shared" si="1"/>
        <v>I</v>
      </c>
      <c r="C33" s="51">
        <f t="shared" si="2"/>
        <v>54831.315699999999</v>
      </c>
      <c r="D33" t="str">
        <f t="shared" si="3"/>
        <v>vis</v>
      </c>
      <c r="E33">
        <f>VLOOKUP(C33,Active!C$21:E$957,3,FALSE)</f>
        <v>3205.0321692410585</v>
      </c>
      <c r="F33" s="3" t="s">
        <v>157</v>
      </c>
      <c r="G33" t="str">
        <f t="shared" si="4"/>
        <v>54831.3157</v>
      </c>
      <c r="H33" s="51">
        <f t="shared" si="5"/>
        <v>3205</v>
      </c>
      <c r="I33" s="70" t="s">
        <v>267</v>
      </c>
      <c r="J33" s="71" t="s">
        <v>268</v>
      </c>
      <c r="K33" s="70" t="s">
        <v>269</v>
      </c>
      <c r="L33" s="70" t="s">
        <v>270</v>
      </c>
      <c r="M33" s="71" t="s">
        <v>252</v>
      </c>
      <c r="N33" s="71" t="s">
        <v>266</v>
      </c>
      <c r="O33" s="72" t="s">
        <v>253</v>
      </c>
      <c r="P33" s="73" t="s">
        <v>254</v>
      </c>
    </row>
    <row r="34" spans="1:16" ht="12.75" customHeight="1" x14ac:dyDescent="0.2">
      <c r="A34" s="51" t="str">
        <f t="shared" si="0"/>
        <v>IBVS 6007 </v>
      </c>
      <c r="B34" s="3" t="str">
        <f t="shared" si="1"/>
        <v>I</v>
      </c>
      <c r="C34" s="51">
        <f t="shared" si="2"/>
        <v>55063.580119999999</v>
      </c>
      <c r="D34" t="str">
        <f t="shared" si="3"/>
        <v>vis</v>
      </c>
      <c r="E34">
        <f>VLOOKUP(C34,Active!C$21:E$957,3,FALSE)</f>
        <v>3286.0366263195924</v>
      </c>
      <c r="F34" s="3" t="s">
        <v>157</v>
      </c>
      <c r="G34" t="str">
        <f t="shared" si="4"/>
        <v>55063.58012</v>
      </c>
      <c r="H34" s="51">
        <f t="shared" si="5"/>
        <v>3286</v>
      </c>
      <c r="I34" s="70" t="s">
        <v>271</v>
      </c>
      <c r="J34" s="71" t="s">
        <v>272</v>
      </c>
      <c r="K34" s="70" t="s">
        <v>273</v>
      </c>
      <c r="L34" s="70" t="s">
        <v>274</v>
      </c>
      <c r="M34" s="71" t="s">
        <v>238</v>
      </c>
      <c r="N34" s="71" t="s">
        <v>275</v>
      </c>
      <c r="O34" s="72" t="s">
        <v>276</v>
      </c>
      <c r="P34" s="73" t="s">
        <v>277</v>
      </c>
    </row>
    <row r="35" spans="1:16" ht="12.75" customHeight="1" x14ac:dyDescent="0.2">
      <c r="A35" s="51" t="str">
        <f t="shared" si="0"/>
        <v> JAAVSO 38;120 </v>
      </c>
      <c r="B35" s="3" t="str">
        <f t="shared" si="1"/>
        <v>I</v>
      </c>
      <c r="C35" s="51">
        <f t="shared" si="2"/>
        <v>55146.726999999999</v>
      </c>
      <c r="D35" t="str">
        <f t="shared" si="3"/>
        <v>vis</v>
      </c>
      <c r="E35">
        <f>VLOOKUP(C35,Active!C$21:E$957,3,FALSE)</f>
        <v>3315.0349028191699</v>
      </c>
      <c r="F35" s="3" t="s">
        <v>157</v>
      </c>
      <c r="G35" t="str">
        <f t="shared" si="4"/>
        <v>55146.7270</v>
      </c>
      <c r="H35" s="51">
        <f t="shared" si="5"/>
        <v>3315</v>
      </c>
      <c r="I35" s="70" t="s">
        <v>278</v>
      </c>
      <c r="J35" s="71" t="s">
        <v>279</v>
      </c>
      <c r="K35" s="70" t="s">
        <v>280</v>
      </c>
      <c r="L35" s="70" t="s">
        <v>281</v>
      </c>
      <c r="M35" s="71" t="s">
        <v>238</v>
      </c>
      <c r="N35" s="71" t="s">
        <v>259</v>
      </c>
      <c r="O35" s="72" t="s">
        <v>260</v>
      </c>
      <c r="P35" s="72" t="s">
        <v>282</v>
      </c>
    </row>
    <row r="36" spans="1:16" ht="12.75" customHeight="1" x14ac:dyDescent="0.2">
      <c r="A36" s="51" t="str">
        <f t="shared" si="0"/>
        <v>BAVM 215 </v>
      </c>
      <c r="B36" s="3" t="str">
        <f t="shared" si="1"/>
        <v>I</v>
      </c>
      <c r="C36" s="51">
        <f t="shared" si="2"/>
        <v>55499.411999999997</v>
      </c>
      <c r="D36" t="str">
        <f t="shared" si="3"/>
        <v>vis</v>
      </c>
      <c r="E36">
        <f>VLOOKUP(C36,Active!C$21:E$957,3,FALSE)</f>
        <v>3438.0371988434276</v>
      </c>
      <c r="F36" s="3" t="s">
        <v>157</v>
      </c>
      <c r="G36" t="str">
        <f t="shared" si="4"/>
        <v>55499.412</v>
      </c>
      <c r="H36" s="51">
        <f t="shared" si="5"/>
        <v>3438</v>
      </c>
      <c r="I36" s="70" t="s">
        <v>283</v>
      </c>
      <c r="J36" s="71" t="s">
        <v>284</v>
      </c>
      <c r="K36" s="70" t="s">
        <v>285</v>
      </c>
      <c r="L36" s="70" t="s">
        <v>286</v>
      </c>
      <c r="M36" s="71" t="s">
        <v>238</v>
      </c>
      <c r="N36" s="71" t="s">
        <v>275</v>
      </c>
      <c r="O36" s="72" t="s">
        <v>287</v>
      </c>
      <c r="P36" s="73" t="s">
        <v>288</v>
      </c>
    </row>
    <row r="37" spans="1:16" ht="12.75" customHeight="1" x14ac:dyDescent="0.2">
      <c r="A37" s="51" t="str">
        <f t="shared" si="0"/>
        <v>IBVS 6007 </v>
      </c>
      <c r="B37" s="3" t="str">
        <f t="shared" si="1"/>
        <v>I</v>
      </c>
      <c r="C37" s="51">
        <f t="shared" si="2"/>
        <v>55565.361810000002</v>
      </c>
      <c r="D37" t="str">
        <f t="shared" si="3"/>
        <v>vis</v>
      </c>
      <c r="E37">
        <f>VLOOKUP(C37,Active!C$21:E$957,3,FALSE)</f>
        <v>3461.0378312841731</v>
      </c>
      <c r="F37" s="3" t="s">
        <v>157</v>
      </c>
      <c r="G37" t="str">
        <f t="shared" si="4"/>
        <v>55565.36181</v>
      </c>
      <c r="H37" s="51">
        <f t="shared" si="5"/>
        <v>3461</v>
      </c>
      <c r="I37" s="70" t="s">
        <v>289</v>
      </c>
      <c r="J37" s="71" t="s">
        <v>290</v>
      </c>
      <c r="K37" s="70" t="s">
        <v>291</v>
      </c>
      <c r="L37" s="70" t="s">
        <v>292</v>
      </c>
      <c r="M37" s="71" t="s">
        <v>238</v>
      </c>
      <c r="N37" s="71" t="s">
        <v>275</v>
      </c>
      <c r="O37" s="72" t="s">
        <v>276</v>
      </c>
      <c r="P37" s="73" t="s">
        <v>277</v>
      </c>
    </row>
    <row r="38" spans="1:16" ht="12.75" customHeight="1" x14ac:dyDescent="0.2">
      <c r="A38" s="51" t="str">
        <f t="shared" si="0"/>
        <v>OEJV 0160 </v>
      </c>
      <c r="B38" s="3" t="str">
        <f t="shared" si="1"/>
        <v>I</v>
      </c>
      <c r="C38" s="51">
        <f t="shared" si="2"/>
        <v>55800.48358</v>
      </c>
      <c r="D38" t="str">
        <f t="shared" si="3"/>
        <v>vis</v>
      </c>
      <c r="E38">
        <f>VLOOKUP(C38,Active!C$21:E$957,3,FALSE)</f>
        <v>3543.0388167394303</v>
      </c>
      <c r="F38" s="3" t="s">
        <v>157</v>
      </c>
      <c r="G38" t="str">
        <f t="shared" si="4"/>
        <v>55800.48358</v>
      </c>
      <c r="H38" s="51">
        <f t="shared" si="5"/>
        <v>3543</v>
      </c>
      <c r="I38" s="70" t="s">
        <v>293</v>
      </c>
      <c r="J38" s="71" t="s">
        <v>294</v>
      </c>
      <c r="K38" s="70" t="s">
        <v>295</v>
      </c>
      <c r="L38" s="70" t="s">
        <v>296</v>
      </c>
      <c r="M38" s="71" t="s">
        <v>238</v>
      </c>
      <c r="N38" s="71" t="s">
        <v>171</v>
      </c>
      <c r="O38" s="72" t="s">
        <v>297</v>
      </c>
      <c r="P38" s="73" t="s">
        <v>298</v>
      </c>
    </row>
    <row r="39" spans="1:16" ht="12.75" customHeight="1" x14ac:dyDescent="0.2">
      <c r="A39" s="51" t="str">
        <f t="shared" si="0"/>
        <v> JAAVSO 40;975 </v>
      </c>
      <c r="B39" s="3" t="str">
        <f t="shared" si="1"/>
        <v>I</v>
      </c>
      <c r="C39" s="51">
        <f t="shared" si="2"/>
        <v>55837.7575</v>
      </c>
      <c r="D39" t="str">
        <f t="shared" si="3"/>
        <v>vis</v>
      </c>
      <c r="E39">
        <f>VLOOKUP(C39,Active!C$21:E$957,3,FALSE)</f>
        <v>3556.0384559126996</v>
      </c>
      <c r="F39" s="3" t="s">
        <v>157</v>
      </c>
      <c r="G39" t="str">
        <f t="shared" si="4"/>
        <v>55837.7575</v>
      </c>
      <c r="H39" s="51">
        <f t="shared" si="5"/>
        <v>3556</v>
      </c>
      <c r="I39" s="70" t="s">
        <v>299</v>
      </c>
      <c r="J39" s="71" t="s">
        <v>300</v>
      </c>
      <c r="K39" s="70" t="s">
        <v>301</v>
      </c>
      <c r="L39" s="70" t="s">
        <v>302</v>
      </c>
      <c r="M39" s="71" t="s">
        <v>238</v>
      </c>
      <c r="N39" s="71" t="s">
        <v>157</v>
      </c>
      <c r="O39" s="72" t="s">
        <v>260</v>
      </c>
      <c r="P39" s="72" t="s">
        <v>303</v>
      </c>
    </row>
    <row r="40" spans="1:16" ht="12.75" customHeight="1" x14ac:dyDescent="0.2">
      <c r="A40" s="51" t="str">
        <f t="shared" si="0"/>
        <v> JAAVSO 41;122 </v>
      </c>
      <c r="B40" s="3" t="str">
        <f t="shared" si="1"/>
        <v>I</v>
      </c>
      <c r="C40" s="51">
        <f t="shared" si="2"/>
        <v>56181.8416</v>
      </c>
      <c r="D40" t="str">
        <f t="shared" si="3"/>
        <v>vis</v>
      </c>
      <c r="E40">
        <f>VLOOKUP(C40,Active!C$21:E$957,3,FALSE)</f>
        <v>3676.0411050909765</v>
      </c>
      <c r="F40" s="3" t="s">
        <v>157</v>
      </c>
      <c r="G40" t="str">
        <f t="shared" si="4"/>
        <v>56181.8416</v>
      </c>
      <c r="H40" s="51">
        <f t="shared" si="5"/>
        <v>3676</v>
      </c>
      <c r="I40" s="70" t="s">
        <v>304</v>
      </c>
      <c r="J40" s="71" t="s">
        <v>305</v>
      </c>
      <c r="K40" s="70" t="s">
        <v>306</v>
      </c>
      <c r="L40" s="70" t="s">
        <v>307</v>
      </c>
      <c r="M40" s="71" t="s">
        <v>238</v>
      </c>
      <c r="N40" s="71" t="s">
        <v>157</v>
      </c>
      <c r="O40" s="72" t="s">
        <v>260</v>
      </c>
      <c r="P40" s="72" t="s">
        <v>308</v>
      </c>
    </row>
    <row r="41" spans="1:16" ht="12.75" customHeight="1" x14ac:dyDescent="0.2">
      <c r="A41" s="51" t="str">
        <f t="shared" si="0"/>
        <v>IBVS 6114 </v>
      </c>
      <c r="B41" s="3" t="str">
        <f t="shared" si="1"/>
        <v>II</v>
      </c>
      <c r="C41" s="51">
        <f t="shared" si="2"/>
        <v>56266.437449999998</v>
      </c>
      <c r="D41" t="str">
        <f t="shared" si="3"/>
        <v>vis</v>
      </c>
      <c r="E41">
        <f>VLOOKUP(C41,Active!C$21:E$957,3,FALSE)</f>
        <v>3705.5447238559468</v>
      </c>
      <c r="F41" s="3" t="s">
        <v>157</v>
      </c>
      <c r="G41" t="str">
        <f t="shared" si="4"/>
        <v>56266.43745</v>
      </c>
      <c r="H41" s="51">
        <f t="shared" si="5"/>
        <v>3705.5</v>
      </c>
      <c r="I41" s="70" t="s">
        <v>309</v>
      </c>
      <c r="J41" s="71" t="s">
        <v>310</v>
      </c>
      <c r="K41" s="70" t="s">
        <v>311</v>
      </c>
      <c r="L41" s="70" t="s">
        <v>312</v>
      </c>
      <c r="M41" s="71" t="s">
        <v>238</v>
      </c>
      <c r="N41" s="71" t="s">
        <v>171</v>
      </c>
      <c r="O41" s="72" t="s">
        <v>276</v>
      </c>
      <c r="P41" s="73" t="s">
        <v>313</v>
      </c>
    </row>
    <row r="42" spans="1:16" ht="12.75" customHeight="1" x14ac:dyDescent="0.2">
      <c r="A42" s="51" t="str">
        <f t="shared" si="0"/>
        <v>OEJV 0160 </v>
      </c>
      <c r="B42" s="3" t="str">
        <f t="shared" si="1"/>
        <v>I</v>
      </c>
      <c r="C42" s="51">
        <f t="shared" si="2"/>
        <v>56534.522100000002</v>
      </c>
      <c r="D42" t="str">
        <f t="shared" si="3"/>
        <v>vis</v>
      </c>
      <c r="E42">
        <f>VLOOKUP(C42,Active!C$21:E$957,3,FALSE)</f>
        <v>3799.0418316968257</v>
      </c>
      <c r="F42" s="3" t="s">
        <v>157</v>
      </c>
      <c r="G42" t="str">
        <f t="shared" si="4"/>
        <v>56534.5221</v>
      </c>
      <c r="H42" s="51">
        <f t="shared" si="5"/>
        <v>3799</v>
      </c>
      <c r="I42" s="70" t="s">
        <v>314</v>
      </c>
      <c r="J42" s="71" t="s">
        <v>315</v>
      </c>
      <c r="K42" s="70" t="s">
        <v>316</v>
      </c>
      <c r="L42" s="70" t="s">
        <v>317</v>
      </c>
      <c r="M42" s="71" t="s">
        <v>238</v>
      </c>
      <c r="N42" s="71" t="s">
        <v>171</v>
      </c>
      <c r="O42" s="72" t="s">
        <v>297</v>
      </c>
      <c r="P42" s="73" t="s">
        <v>298</v>
      </c>
    </row>
    <row r="43" spans="1:16" ht="12.75" customHeight="1" x14ac:dyDescent="0.2">
      <c r="A43" s="51" t="str">
        <f t="shared" si="0"/>
        <v>BAVM 239 </v>
      </c>
      <c r="B43" s="3" t="str">
        <f t="shared" si="1"/>
        <v>I</v>
      </c>
      <c r="C43" s="51">
        <f t="shared" si="2"/>
        <v>57036.305</v>
      </c>
      <c r="D43" t="str">
        <f t="shared" si="3"/>
        <v>vis</v>
      </c>
      <c r="E43">
        <f>VLOOKUP(C43,Active!C$21:E$957,3,FALSE)</f>
        <v>3974.043458660577</v>
      </c>
      <c r="F43" s="3" t="s">
        <v>157</v>
      </c>
      <c r="G43" t="str">
        <f t="shared" si="4"/>
        <v>57036.3050</v>
      </c>
      <c r="H43" s="51">
        <f t="shared" si="5"/>
        <v>3974</v>
      </c>
      <c r="I43" s="70" t="s">
        <v>318</v>
      </c>
      <c r="J43" s="71" t="s">
        <v>319</v>
      </c>
      <c r="K43" s="70" t="s">
        <v>320</v>
      </c>
      <c r="L43" s="70" t="s">
        <v>321</v>
      </c>
      <c r="M43" s="71" t="s">
        <v>238</v>
      </c>
      <c r="N43" s="71" t="s">
        <v>275</v>
      </c>
      <c r="O43" s="72" t="s">
        <v>287</v>
      </c>
      <c r="P43" s="73" t="s">
        <v>322</v>
      </c>
    </row>
    <row r="44" spans="1:16" ht="12.75" customHeight="1" x14ac:dyDescent="0.2">
      <c r="A44" s="51" t="str">
        <f t="shared" si="0"/>
        <v>BAVM 239 </v>
      </c>
      <c r="B44" s="3" t="str">
        <f t="shared" si="1"/>
        <v>I</v>
      </c>
      <c r="C44" s="51">
        <f t="shared" si="2"/>
        <v>57059.243000000002</v>
      </c>
      <c r="D44" t="str">
        <f t="shared" si="3"/>
        <v>vis</v>
      </c>
      <c r="E44">
        <f>VLOOKUP(C44,Active!C$21:E$957,3,FALSE)</f>
        <v>3982.043307438395</v>
      </c>
      <c r="F44" s="3" t="s">
        <v>157</v>
      </c>
      <c r="G44" t="str">
        <f t="shared" si="4"/>
        <v>57059.2430</v>
      </c>
      <c r="H44" s="51">
        <f t="shared" si="5"/>
        <v>3982</v>
      </c>
      <c r="I44" s="70" t="s">
        <v>323</v>
      </c>
      <c r="J44" s="71" t="s">
        <v>324</v>
      </c>
      <c r="K44" s="70" t="s">
        <v>325</v>
      </c>
      <c r="L44" s="70" t="s">
        <v>326</v>
      </c>
      <c r="M44" s="71" t="s">
        <v>238</v>
      </c>
      <c r="N44" s="71" t="s">
        <v>275</v>
      </c>
      <c r="O44" s="72" t="s">
        <v>287</v>
      </c>
      <c r="P44" s="73" t="s">
        <v>322</v>
      </c>
    </row>
    <row r="45" spans="1:16" ht="12.75" customHeight="1" x14ac:dyDescent="0.2">
      <c r="A45" s="51" t="str">
        <f t="shared" si="0"/>
        <v>VSB 47 </v>
      </c>
      <c r="B45" s="3" t="str">
        <f t="shared" si="1"/>
        <v>I</v>
      </c>
      <c r="C45" s="51">
        <f t="shared" si="2"/>
        <v>24884.97</v>
      </c>
      <c r="D45" t="str">
        <f t="shared" si="3"/>
        <v>vis</v>
      </c>
      <c r="E45">
        <f>VLOOKUP(C45,Active!C$21:E$957,3,FALSE)</f>
        <v>-7239.0447794133597</v>
      </c>
      <c r="F45" s="3" t="s">
        <v>157</v>
      </c>
      <c r="G45" t="str">
        <f t="shared" si="4"/>
        <v>24884.97</v>
      </c>
      <c r="H45" s="51">
        <f t="shared" si="5"/>
        <v>-7239</v>
      </c>
      <c r="I45" s="70" t="s">
        <v>327</v>
      </c>
      <c r="J45" s="71" t="s">
        <v>328</v>
      </c>
      <c r="K45" s="70">
        <v>-7239</v>
      </c>
      <c r="L45" s="70" t="s">
        <v>329</v>
      </c>
      <c r="M45" s="71" t="s">
        <v>179</v>
      </c>
      <c r="N45" s="71"/>
      <c r="O45" s="72" t="s">
        <v>330</v>
      </c>
      <c r="P45" s="73" t="s">
        <v>43</v>
      </c>
    </row>
    <row r="46" spans="1:16" ht="12.75" customHeight="1" x14ac:dyDescent="0.2">
      <c r="A46" s="51" t="str">
        <f t="shared" si="0"/>
        <v>VSB 47 </v>
      </c>
      <c r="B46" s="3" t="str">
        <f t="shared" si="1"/>
        <v>I</v>
      </c>
      <c r="C46" s="51">
        <f t="shared" si="2"/>
        <v>31084.098999999998</v>
      </c>
      <c r="D46" t="str">
        <f t="shared" si="3"/>
        <v>vis</v>
      </c>
      <c r="E46">
        <f>VLOOKUP(C46,Active!C$21:E$957,3,FALSE)</f>
        <v>-5077.0387390357828</v>
      </c>
      <c r="F46" s="3" t="s">
        <v>157</v>
      </c>
      <c r="G46" t="str">
        <f t="shared" si="4"/>
        <v>31084.099</v>
      </c>
      <c r="H46" s="51">
        <f t="shared" si="5"/>
        <v>-5077</v>
      </c>
      <c r="I46" s="70" t="s">
        <v>331</v>
      </c>
      <c r="J46" s="71" t="s">
        <v>332</v>
      </c>
      <c r="K46" s="70">
        <v>-5077</v>
      </c>
      <c r="L46" s="70" t="s">
        <v>333</v>
      </c>
      <c r="M46" s="71" t="s">
        <v>179</v>
      </c>
      <c r="N46" s="71"/>
      <c r="O46" s="72" t="s">
        <v>334</v>
      </c>
      <c r="P46" s="73" t="s">
        <v>43</v>
      </c>
    </row>
    <row r="47" spans="1:16" ht="12.75" customHeight="1" x14ac:dyDescent="0.2">
      <c r="A47" s="51" t="str">
        <f t="shared" si="0"/>
        <v>VSB 47 </v>
      </c>
      <c r="B47" s="3" t="str">
        <f t="shared" si="1"/>
        <v>I</v>
      </c>
      <c r="C47" s="51">
        <f t="shared" si="2"/>
        <v>31086.981</v>
      </c>
      <c r="D47" t="str">
        <f t="shared" si="3"/>
        <v>vis</v>
      </c>
      <c r="E47">
        <f>VLOOKUP(C47,Active!C$21:E$957,3,FALSE)</f>
        <v>-5076.0336137337645</v>
      </c>
      <c r="F47" s="3" t="s">
        <v>157</v>
      </c>
      <c r="G47" t="str">
        <f t="shared" si="4"/>
        <v>31086.981</v>
      </c>
      <c r="H47" s="51">
        <f t="shared" si="5"/>
        <v>-5076</v>
      </c>
      <c r="I47" s="70" t="s">
        <v>335</v>
      </c>
      <c r="J47" s="71" t="s">
        <v>336</v>
      </c>
      <c r="K47" s="70">
        <v>-5076</v>
      </c>
      <c r="L47" s="70" t="s">
        <v>337</v>
      </c>
      <c r="M47" s="71" t="s">
        <v>179</v>
      </c>
      <c r="N47" s="71"/>
      <c r="O47" s="72" t="s">
        <v>334</v>
      </c>
      <c r="P47" s="73" t="s">
        <v>43</v>
      </c>
    </row>
    <row r="48" spans="1:16" ht="12.75" customHeight="1" x14ac:dyDescent="0.2">
      <c r="A48" s="51" t="str">
        <f t="shared" si="0"/>
        <v>VSB 47 </v>
      </c>
      <c r="B48" s="3" t="str">
        <f t="shared" si="1"/>
        <v>I</v>
      </c>
      <c r="C48" s="51">
        <f t="shared" si="2"/>
        <v>31107.05</v>
      </c>
      <c r="D48" t="str">
        <f t="shared" si="3"/>
        <v>vis</v>
      </c>
      <c r="E48">
        <f>VLOOKUP(C48,Active!C$21:E$957,3,FALSE)</f>
        <v>-5069.0343563825563</v>
      </c>
      <c r="F48" s="3" t="s">
        <v>157</v>
      </c>
      <c r="G48" t="str">
        <f t="shared" si="4"/>
        <v>31107.05</v>
      </c>
      <c r="H48" s="51">
        <f t="shared" si="5"/>
        <v>-5069</v>
      </c>
      <c r="I48" s="70" t="s">
        <v>338</v>
      </c>
      <c r="J48" s="71" t="s">
        <v>339</v>
      </c>
      <c r="K48" s="70">
        <v>-5069</v>
      </c>
      <c r="L48" s="70" t="s">
        <v>340</v>
      </c>
      <c r="M48" s="71" t="s">
        <v>179</v>
      </c>
      <c r="N48" s="71"/>
      <c r="O48" s="72" t="s">
        <v>334</v>
      </c>
      <c r="P48" s="73" t="s">
        <v>43</v>
      </c>
    </row>
    <row r="49" spans="1:16" ht="12.75" customHeight="1" x14ac:dyDescent="0.2">
      <c r="A49" s="51" t="str">
        <f t="shared" si="0"/>
        <v>VSB 47 </v>
      </c>
      <c r="B49" s="3" t="str">
        <f t="shared" si="1"/>
        <v>I</v>
      </c>
      <c r="C49" s="51">
        <f t="shared" si="2"/>
        <v>31408.109</v>
      </c>
      <c r="D49" t="str">
        <f t="shared" si="3"/>
        <v>vis</v>
      </c>
      <c r="E49">
        <f>VLOOKUP(C49,Active!C$21:E$957,3,FALSE)</f>
        <v>-4964.0371258829118</v>
      </c>
      <c r="F49" s="3" t="s">
        <v>157</v>
      </c>
      <c r="G49" t="str">
        <f t="shared" si="4"/>
        <v>31408.109</v>
      </c>
      <c r="H49" s="51">
        <f t="shared" si="5"/>
        <v>-4964</v>
      </c>
      <c r="I49" s="70" t="s">
        <v>341</v>
      </c>
      <c r="J49" s="71" t="s">
        <v>342</v>
      </c>
      <c r="K49" s="70">
        <v>-4964</v>
      </c>
      <c r="L49" s="70" t="s">
        <v>343</v>
      </c>
      <c r="M49" s="71" t="s">
        <v>179</v>
      </c>
      <c r="N49" s="71"/>
      <c r="O49" s="72" t="s">
        <v>334</v>
      </c>
      <c r="P49" s="73" t="s">
        <v>43</v>
      </c>
    </row>
    <row r="50" spans="1:16" ht="12.75" customHeight="1" x14ac:dyDescent="0.2">
      <c r="A50" s="51" t="str">
        <f t="shared" si="0"/>
        <v>VSB 47 </v>
      </c>
      <c r="B50" s="3" t="str">
        <f t="shared" si="1"/>
        <v>I</v>
      </c>
      <c r="C50" s="51">
        <f t="shared" si="2"/>
        <v>31410.975999999999</v>
      </c>
      <c r="D50" t="str">
        <f t="shared" si="3"/>
        <v>vis</v>
      </c>
      <c r="E50">
        <f>VLOOKUP(C50,Active!C$21:E$957,3,FALSE)</f>
        <v>-4963.0372319755961</v>
      </c>
      <c r="F50" s="3" t="s">
        <v>157</v>
      </c>
      <c r="G50" t="str">
        <f t="shared" si="4"/>
        <v>31410.976</v>
      </c>
      <c r="H50" s="51">
        <f t="shared" si="5"/>
        <v>-4963</v>
      </c>
      <c r="I50" s="70" t="s">
        <v>344</v>
      </c>
      <c r="J50" s="71" t="s">
        <v>345</v>
      </c>
      <c r="K50" s="70">
        <v>-4963</v>
      </c>
      <c r="L50" s="70" t="s">
        <v>343</v>
      </c>
      <c r="M50" s="71" t="s">
        <v>179</v>
      </c>
      <c r="N50" s="71"/>
      <c r="O50" s="72" t="s">
        <v>334</v>
      </c>
      <c r="P50" s="73" t="s">
        <v>43</v>
      </c>
    </row>
    <row r="51" spans="1:16" ht="12.75" customHeight="1" x14ac:dyDescent="0.2">
      <c r="A51" s="51" t="str">
        <f t="shared" si="0"/>
        <v>VSB 47 </v>
      </c>
      <c r="B51" s="3" t="str">
        <f t="shared" si="1"/>
        <v>I</v>
      </c>
      <c r="C51" s="51">
        <f t="shared" si="2"/>
        <v>31755.074000000001</v>
      </c>
      <c r="D51" t="str">
        <f t="shared" si="3"/>
        <v>vis</v>
      </c>
      <c r="E51">
        <f>VLOOKUP(C51,Active!C$21:E$957,3,FALSE)</f>
        <v>-4843.0297350382289</v>
      </c>
      <c r="F51" s="3" t="s">
        <v>157</v>
      </c>
      <c r="G51" t="str">
        <f t="shared" si="4"/>
        <v>31755.074</v>
      </c>
      <c r="H51" s="51">
        <f t="shared" si="5"/>
        <v>-4843</v>
      </c>
      <c r="I51" s="70" t="s">
        <v>346</v>
      </c>
      <c r="J51" s="71" t="s">
        <v>347</v>
      </c>
      <c r="K51" s="70">
        <v>-4843</v>
      </c>
      <c r="L51" s="70" t="s">
        <v>348</v>
      </c>
      <c r="M51" s="71" t="s">
        <v>179</v>
      </c>
      <c r="N51" s="71"/>
      <c r="O51" s="72" t="s">
        <v>349</v>
      </c>
      <c r="P51" s="73" t="s">
        <v>43</v>
      </c>
    </row>
    <row r="52" spans="1:16" ht="12.75" customHeight="1" x14ac:dyDescent="0.2">
      <c r="A52" s="51" t="str">
        <f t="shared" si="0"/>
        <v>BAVM 4 </v>
      </c>
      <c r="B52" s="3" t="str">
        <f t="shared" si="1"/>
        <v>I</v>
      </c>
      <c r="C52" s="51">
        <f t="shared" si="2"/>
        <v>32414.544000000002</v>
      </c>
      <c r="D52" t="str">
        <f t="shared" si="3"/>
        <v>vis</v>
      </c>
      <c r="E52">
        <f>VLOOKUP(C52,Active!C$21:E$957,3,FALSE)</f>
        <v>-4613.0332107768681</v>
      </c>
      <c r="F52" s="3" t="s">
        <v>157</v>
      </c>
      <c r="G52" t="str">
        <f t="shared" si="4"/>
        <v>32414.544</v>
      </c>
      <c r="H52" s="51">
        <f t="shared" si="5"/>
        <v>-4613</v>
      </c>
      <c r="I52" s="70" t="s">
        <v>350</v>
      </c>
      <c r="J52" s="71" t="s">
        <v>351</v>
      </c>
      <c r="K52" s="70">
        <v>-4613</v>
      </c>
      <c r="L52" s="70" t="s">
        <v>352</v>
      </c>
      <c r="M52" s="71" t="s">
        <v>179</v>
      </c>
      <c r="N52" s="71"/>
      <c r="O52" s="72" t="s">
        <v>353</v>
      </c>
      <c r="P52" s="73" t="s">
        <v>45</v>
      </c>
    </row>
    <row r="53" spans="1:16" ht="12.75" customHeight="1" x14ac:dyDescent="0.2">
      <c r="A53" s="51" t="str">
        <f t="shared" si="0"/>
        <v>BAVM 4 </v>
      </c>
      <c r="B53" s="3" t="str">
        <f t="shared" si="1"/>
        <v>I</v>
      </c>
      <c r="C53" s="51">
        <f t="shared" si="2"/>
        <v>32761.483</v>
      </c>
      <c r="D53" t="str">
        <f t="shared" si="3"/>
        <v>vis</v>
      </c>
      <c r="E53">
        <f>VLOOKUP(C53,Active!C$21:E$957,3,FALSE)</f>
        <v>-4492.0348876830021</v>
      </c>
      <c r="F53" s="3" t="s">
        <v>157</v>
      </c>
      <c r="G53" t="str">
        <f t="shared" si="4"/>
        <v>32761.483</v>
      </c>
      <c r="H53" s="51">
        <f t="shared" si="5"/>
        <v>-4492</v>
      </c>
      <c r="I53" s="70" t="s">
        <v>354</v>
      </c>
      <c r="J53" s="71" t="s">
        <v>355</v>
      </c>
      <c r="K53" s="70">
        <v>-4492</v>
      </c>
      <c r="L53" s="70" t="s">
        <v>356</v>
      </c>
      <c r="M53" s="71" t="s">
        <v>179</v>
      </c>
      <c r="N53" s="71"/>
      <c r="O53" s="72" t="s">
        <v>353</v>
      </c>
      <c r="P53" s="73" t="s">
        <v>45</v>
      </c>
    </row>
    <row r="54" spans="1:16" ht="12.75" customHeight="1" x14ac:dyDescent="0.2">
      <c r="A54" s="51" t="str">
        <f t="shared" si="0"/>
        <v>BAVM 4 </v>
      </c>
      <c r="B54" s="3" t="str">
        <f t="shared" si="1"/>
        <v>I</v>
      </c>
      <c r="C54" s="51">
        <f t="shared" si="2"/>
        <v>32893.368000000002</v>
      </c>
      <c r="D54" t="str">
        <f t="shared" si="3"/>
        <v>vis</v>
      </c>
      <c r="E54">
        <f>VLOOKUP(C54,Active!C$21:E$957,3,FALSE)</f>
        <v>-4446.0387216675508</v>
      </c>
      <c r="F54" s="3" t="s">
        <v>157</v>
      </c>
      <c r="G54" t="str">
        <f t="shared" si="4"/>
        <v>32893.368</v>
      </c>
      <c r="H54" s="51">
        <f t="shared" si="5"/>
        <v>-4446</v>
      </c>
      <c r="I54" s="70" t="s">
        <v>357</v>
      </c>
      <c r="J54" s="71" t="s">
        <v>358</v>
      </c>
      <c r="K54" s="70">
        <v>-4446</v>
      </c>
      <c r="L54" s="70" t="s">
        <v>333</v>
      </c>
      <c r="M54" s="71" t="s">
        <v>179</v>
      </c>
      <c r="N54" s="71"/>
      <c r="O54" s="72" t="s">
        <v>359</v>
      </c>
      <c r="P54" s="73" t="s">
        <v>45</v>
      </c>
    </row>
    <row r="55" spans="1:16" ht="12.75" customHeight="1" x14ac:dyDescent="0.2">
      <c r="A55" s="51" t="str">
        <f t="shared" si="0"/>
        <v>BAVM 4 </v>
      </c>
      <c r="B55" s="3" t="str">
        <f t="shared" si="1"/>
        <v>I</v>
      </c>
      <c r="C55" s="51">
        <f t="shared" si="2"/>
        <v>32916.309000000001</v>
      </c>
      <c r="D55" t="str">
        <f t="shared" si="3"/>
        <v>vis</v>
      </c>
      <c r="E55">
        <f>VLOOKUP(C55,Active!C$21:E$957,3,FALSE)</f>
        <v>-4438.0378266107937</v>
      </c>
      <c r="F55" s="3" t="s">
        <v>157</v>
      </c>
      <c r="G55" t="str">
        <f t="shared" si="4"/>
        <v>32916.309</v>
      </c>
      <c r="H55" s="51">
        <f t="shared" si="5"/>
        <v>-4438</v>
      </c>
      <c r="I55" s="70" t="s">
        <v>360</v>
      </c>
      <c r="J55" s="71" t="s">
        <v>361</v>
      </c>
      <c r="K55" s="70">
        <v>-4438</v>
      </c>
      <c r="L55" s="70" t="s">
        <v>362</v>
      </c>
      <c r="M55" s="71" t="s">
        <v>179</v>
      </c>
      <c r="N55" s="71"/>
      <c r="O55" s="72" t="s">
        <v>363</v>
      </c>
      <c r="P55" s="73" t="s">
        <v>45</v>
      </c>
    </row>
    <row r="56" spans="1:16" ht="12.75" customHeight="1" x14ac:dyDescent="0.2">
      <c r="A56" s="51" t="str">
        <f t="shared" si="0"/>
        <v>BAVM 4 </v>
      </c>
      <c r="B56" s="3" t="str">
        <f t="shared" si="1"/>
        <v>I</v>
      </c>
      <c r="C56" s="51">
        <f t="shared" si="2"/>
        <v>32979.385000000002</v>
      </c>
      <c r="D56" t="str">
        <f t="shared" si="3"/>
        <v>vis</v>
      </c>
      <c r="E56">
        <f>VLOOKUP(C56,Active!C$21:E$957,3,FALSE)</f>
        <v>-4416.0394631305599</v>
      </c>
      <c r="F56" s="3" t="s">
        <v>157</v>
      </c>
      <c r="G56" t="str">
        <f t="shared" si="4"/>
        <v>32979.385</v>
      </c>
      <c r="H56" s="51">
        <f t="shared" si="5"/>
        <v>-4416</v>
      </c>
      <c r="I56" s="70" t="s">
        <v>364</v>
      </c>
      <c r="J56" s="71" t="s">
        <v>365</v>
      </c>
      <c r="K56" s="70">
        <v>-4416</v>
      </c>
      <c r="L56" s="70" t="s">
        <v>366</v>
      </c>
      <c r="M56" s="71" t="s">
        <v>179</v>
      </c>
      <c r="N56" s="71"/>
      <c r="O56" s="72" t="s">
        <v>359</v>
      </c>
      <c r="P56" s="73" t="s">
        <v>45</v>
      </c>
    </row>
    <row r="57" spans="1:16" ht="12.75" customHeight="1" x14ac:dyDescent="0.2">
      <c r="A57" s="51" t="str">
        <f t="shared" si="0"/>
        <v>BAVM 4 </v>
      </c>
      <c r="B57" s="3" t="str">
        <f t="shared" si="1"/>
        <v>I</v>
      </c>
      <c r="C57" s="51">
        <f t="shared" si="2"/>
        <v>33022.413</v>
      </c>
      <c r="D57" t="str">
        <f t="shared" si="3"/>
        <v>vis</v>
      </c>
      <c r="E57">
        <f>VLOOKUP(C57,Active!C$21:E$957,3,FALSE)</f>
        <v>-4401.0330330489523</v>
      </c>
      <c r="F57" s="3" t="s">
        <v>157</v>
      </c>
      <c r="G57" t="str">
        <f t="shared" si="4"/>
        <v>33022.413</v>
      </c>
      <c r="H57" s="51">
        <f t="shared" si="5"/>
        <v>-4401</v>
      </c>
      <c r="I57" s="70" t="s">
        <v>367</v>
      </c>
      <c r="J57" s="71" t="s">
        <v>368</v>
      </c>
      <c r="K57" s="70">
        <v>-4401</v>
      </c>
      <c r="L57" s="70" t="s">
        <v>369</v>
      </c>
      <c r="M57" s="71" t="s">
        <v>179</v>
      </c>
      <c r="N57" s="71"/>
      <c r="O57" s="72" t="s">
        <v>359</v>
      </c>
      <c r="P57" s="73" t="s">
        <v>45</v>
      </c>
    </row>
    <row r="58" spans="1:16" ht="12.75" customHeight="1" x14ac:dyDescent="0.2">
      <c r="A58" s="51" t="str">
        <f t="shared" si="0"/>
        <v>BAVM 4 </v>
      </c>
      <c r="B58" s="3" t="str">
        <f t="shared" si="1"/>
        <v>I</v>
      </c>
      <c r="C58" s="51">
        <f t="shared" si="2"/>
        <v>33128.493000000002</v>
      </c>
      <c r="D58" t="str">
        <f t="shared" si="3"/>
        <v>vis</v>
      </c>
      <c r="E58">
        <f>VLOOKUP(C58,Active!C$21:E$957,3,FALSE)</f>
        <v>-4364.0366097186334</v>
      </c>
      <c r="F58" s="3" t="s">
        <v>157</v>
      </c>
      <c r="G58" t="str">
        <f t="shared" si="4"/>
        <v>33128.493</v>
      </c>
      <c r="H58" s="51">
        <f t="shared" si="5"/>
        <v>-4364</v>
      </c>
      <c r="I58" s="70" t="s">
        <v>370</v>
      </c>
      <c r="J58" s="71" t="s">
        <v>371</v>
      </c>
      <c r="K58" s="70">
        <v>-4364</v>
      </c>
      <c r="L58" s="70" t="s">
        <v>372</v>
      </c>
      <c r="M58" s="71" t="s">
        <v>179</v>
      </c>
      <c r="N58" s="71"/>
      <c r="O58" s="72" t="s">
        <v>373</v>
      </c>
      <c r="P58" s="73" t="s">
        <v>45</v>
      </c>
    </row>
    <row r="59" spans="1:16" ht="12.75" customHeight="1" x14ac:dyDescent="0.2">
      <c r="A59" s="51" t="str">
        <f t="shared" si="0"/>
        <v>VSB 47 </v>
      </c>
      <c r="B59" s="3" t="str">
        <f t="shared" si="1"/>
        <v>I</v>
      </c>
      <c r="C59" s="51">
        <f t="shared" si="2"/>
        <v>33134.247000000003</v>
      </c>
      <c r="D59" t="str">
        <f t="shared" si="3"/>
        <v>vis</v>
      </c>
      <c r="E59">
        <f>VLOOKUP(C59,Active!C$21:E$957,3,FALSE)</f>
        <v>-4362.029846711067</v>
      </c>
      <c r="F59" s="3" t="s">
        <v>157</v>
      </c>
      <c r="G59" t="str">
        <f t="shared" si="4"/>
        <v>33134.247</v>
      </c>
      <c r="H59" s="51">
        <f t="shared" si="5"/>
        <v>-4362</v>
      </c>
      <c r="I59" s="70" t="s">
        <v>374</v>
      </c>
      <c r="J59" s="71" t="s">
        <v>375</v>
      </c>
      <c r="K59" s="70">
        <v>-4362</v>
      </c>
      <c r="L59" s="70" t="s">
        <v>348</v>
      </c>
      <c r="M59" s="71" t="s">
        <v>179</v>
      </c>
      <c r="N59" s="71"/>
      <c r="O59" s="72" t="s">
        <v>376</v>
      </c>
      <c r="P59" s="73" t="s">
        <v>43</v>
      </c>
    </row>
    <row r="60" spans="1:16" ht="12.75" customHeight="1" x14ac:dyDescent="0.2">
      <c r="A60" s="51" t="str">
        <f t="shared" si="0"/>
        <v>BAVM 4 </v>
      </c>
      <c r="B60" s="3" t="str">
        <f t="shared" si="1"/>
        <v>I</v>
      </c>
      <c r="C60" s="51">
        <f t="shared" si="2"/>
        <v>33148.572999999997</v>
      </c>
      <c r="D60" t="str">
        <f t="shared" si="3"/>
        <v>vis</v>
      </c>
      <c r="E60">
        <f>VLOOKUP(C60,Active!C$21:E$957,3,FALSE)</f>
        <v>-4357.0335160113127</v>
      </c>
      <c r="F60" s="3" t="s">
        <v>157</v>
      </c>
      <c r="G60" t="str">
        <f t="shared" si="4"/>
        <v>33148.573</v>
      </c>
      <c r="H60" s="51">
        <f t="shared" si="5"/>
        <v>-4357</v>
      </c>
      <c r="I60" s="70" t="s">
        <v>377</v>
      </c>
      <c r="J60" s="71" t="s">
        <v>378</v>
      </c>
      <c r="K60" s="70">
        <v>-4357</v>
      </c>
      <c r="L60" s="70" t="s">
        <v>337</v>
      </c>
      <c r="M60" s="71" t="s">
        <v>179</v>
      </c>
      <c r="N60" s="71"/>
      <c r="O60" s="72" t="s">
        <v>373</v>
      </c>
      <c r="P60" s="73" t="s">
        <v>45</v>
      </c>
    </row>
    <row r="61" spans="1:16" ht="12.75" customHeight="1" x14ac:dyDescent="0.2">
      <c r="A61" s="51" t="str">
        <f t="shared" si="0"/>
        <v>BAVM 4 </v>
      </c>
      <c r="B61" s="3" t="str">
        <f t="shared" si="1"/>
        <v>I</v>
      </c>
      <c r="C61" s="51">
        <f t="shared" si="2"/>
        <v>33151.436999999998</v>
      </c>
      <c r="D61" t="str">
        <f t="shared" si="3"/>
        <v>vis</v>
      </c>
      <c r="E61">
        <f>VLOOKUP(C61,Active!C$21:E$957,3,FALSE)</f>
        <v>-4356.0346683829375</v>
      </c>
      <c r="F61" s="3" t="s">
        <v>157</v>
      </c>
      <c r="G61" t="str">
        <f t="shared" si="4"/>
        <v>33151.437</v>
      </c>
      <c r="H61" s="51">
        <f t="shared" si="5"/>
        <v>-4356</v>
      </c>
      <c r="I61" s="70" t="s">
        <v>379</v>
      </c>
      <c r="J61" s="71" t="s">
        <v>380</v>
      </c>
      <c r="K61" s="70">
        <v>-4356</v>
      </c>
      <c r="L61" s="70" t="s">
        <v>381</v>
      </c>
      <c r="M61" s="71" t="s">
        <v>179</v>
      </c>
      <c r="N61" s="71"/>
      <c r="O61" s="72" t="s">
        <v>353</v>
      </c>
      <c r="P61" s="73" t="s">
        <v>45</v>
      </c>
    </row>
    <row r="62" spans="1:16" ht="12.75" customHeight="1" x14ac:dyDescent="0.2">
      <c r="A62" s="51" t="str">
        <f t="shared" si="0"/>
        <v>BAVM 4 </v>
      </c>
      <c r="B62" s="3" t="str">
        <f t="shared" si="1"/>
        <v>I</v>
      </c>
      <c r="C62" s="51">
        <f t="shared" si="2"/>
        <v>33151.440000000002</v>
      </c>
      <c r="D62" t="str">
        <f t="shared" si="3"/>
        <v>vis</v>
      </c>
      <c r="E62">
        <f>VLOOKUP(C62,Active!C$21:E$957,3,FALSE)</f>
        <v>-4356.0336221039952</v>
      </c>
      <c r="F62" s="3" t="s">
        <v>157</v>
      </c>
      <c r="G62" t="str">
        <f t="shared" si="4"/>
        <v>33151.440</v>
      </c>
      <c r="H62" s="51">
        <f t="shared" si="5"/>
        <v>-4356</v>
      </c>
      <c r="I62" s="70" t="s">
        <v>382</v>
      </c>
      <c r="J62" s="71" t="s">
        <v>383</v>
      </c>
      <c r="K62" s="70">
        <v>-4356</v>
      </c>
      <c r="L62" s="70" t="s">
        <v>337</v>
      </c>
      <c r="M62" s="71" t="s">
        <v>179</v>
      </c>
      <c r="N62" s="71"/>
      <c r="O62" s="72" t="s">
        <v>359</v>
      </c>
      <c r="P62" s="73" t="s">
        <v>45</v>
      </c>
    </row>
    <row r="63" spans="1:16" ht="12.75" customHeight="1" x14ac:dyDescent="0.2">
      <c r="A63" s="51" t="str">
        <f t="shared" si="0"/>
        <v>BAVM 4 </v>
      </c>
      <c r="B63" s="3" t="str">
        <f t="shared" si="1"/>
        <v>I</v>
      </c>
      <c r="C63" s="51">
        <f t="shared" si="2"/>
        <v>33197.321000000004</v>
      </c>
      <c r="D63" t="str">
        <f t="shared" si="3"/>
        <v>vis</v>
      </c>
      <c r="E63">
        <f>VLOOKUP(C63,Active!C$21:E$957,3,FALSE)</f>
        <v>-4340.0321807501268</v>
      </c>
      <c r="F63" s="3" t="s">
        <v>157</v>
      </c>
      <c r="G63" t="str">
        <f t="shared" si="4"/>
        <v>33197.321</v>
      </c>
      <c r="H63" s="51">
        <f t="shared" si="5"/>
        <v>-4340</v>
      </c>
      <c r="I63" s="70" t="s">
        <v>384</v>
      </c>
      <c r="J63" s="71" t="s">
        <v>385</v>
      </c>
      <c r="K63" s="70">
        <v>-4340</v>
      </c>
      <c r="L63" s="70" t="s">
        <v>386</v>
      </c>
      <c r="M63" s="71" t="s">
        <v>179</v>
      </c>
      <c r="N63" s="71"/>
      <c r="O63" s="72" t="s">
        <v>359</v>
      </c>
      <c r="P63" s="73" t="s">
        <v>45</v>
      </c>
    </row>
    <row r="64" spans="1:16" ht="12.75" customHeight="1" x14ac:dyDescent="0.2">
      <c r="A64" s="51" t="str">
        <f t="shared" si="0"/>
        <v>BAVM 4 </v>
      </c>
      <c r="B64" s="3" t="str">
        <f t="shared" si="1"/>
        <v>I</v>
      </c>
      <c r="C64" s="51">
        <f t="shared" si="2"/>
        <v>33263.264999999999</v>
      </c>
      <c r="D64" t="str">
        <f t="shared" si="3"/>
        <v>vis</v>
      </c>
      <c r="E64">
        <f>VLOOKUP(C64,Active!C$21:E$957,3,FALSE)</f>
        <v>-4317.0335746029323</v>
      </c>
      <c r="F64" s="3" t="s">
        <v>157</v>
      </c>
      <c r="G64" t="str">
        <f t="shared" si="4"/>
        <v>33263.265</v>
      </c>
      <c r="H64" s="51">
        <f t="shared" si="5"/>
        <v>-4317</v>
      </c>
      <c r="I64" s="70" t="s">
        <v>387</v>
      </c>
      <c r="J64" s="71" t="s">
        <v>388</v>
      </c>
      <c r="K64" s="70">
        <v>-4317</v>
      </c>
      <c r="L64" s="70" t="s">
        <v>337</v>
      </c>
      <c r="M64" s="71" t="s">
        <v>179</v>
      </c>
      <c r="N64" s="71"/>
      <c r="O64" s="72" t="s">
        <v>359</v>
      </c>
      <c r="P64" s="73" t="s">
        <v>45</v>
      </c>
    </row>
    <row r="65" spans="1:16" ht="12.75" customHeight="1" x14ac:dyDescent="0.2">
      <c r="A65" s="51" t="str">
        <f t="shared" si="0"/>
        <v>VSB 47 </v>
      </c>
      <c r="B65" s="3" t="str">
        <f t="shared" si="1"/>
        <v>I</v>
      </c>
      <c r="C65" s="51">
        <f t="shared" si="2"/>
        <v>33269.006999999998</v>
      </c>
      <c r="D65" t="str">
        <f t="shared" si="3"/>
        <v>vis</v>
      </c>
      <c r="E65">
        <f>VLOOKUP(C65,Active!C$21:E$957,3,FALSE)</f>
        <v>-4315.030996711128</v>
      </c>
      <c r="F65" s="3" t="s">
        <v>157</v>
      </c>
      <c r="G65" t="str">
        <f t="shared" si="4"/>
        <v>33269.007</v>
      </c>
      <c r="H65" s="51">
        <f t="shared" si="5"/>
        <v>-4315</v>
      </c>
      <c r="I65" s="70" t="s">
        <v>389</v>
      </c>
      <c r="J65" s="71" t="s">
        <v>390</v>
      </c>
      <c r="K65" s="70">
        <v>-4315</v>
      </c>
      <c r="L65" s="70" t="s">
        <v>391</v>
      </c>
      <c r="M65" s="71" t="s">
        <v>179</v>
      </c>
      <c r="N65" s="71"/>
      <c r="O65" s="72" t="s">
        <v>392</v>
      </c>
      <c r="P65" s="73" t="s">
        <v>43</v>
      </c>
    </row>
    <row r="66" spans="1:16" ht="12.75" customHeight="1" x14ac:dyDescent="0.2">
      <c r="A66" s="51" t="str">
        <f t="shared" si="0"/>
        <v>BAVM 4 </v>
      </c>
      <c r="B66" s="3" t="str">
        <f t="shared" si="1"/>
        <v>I</v>
      </c>
      <c r="C66" s="51">
        <f t="shared" si="2"/>
        <v>33300.559000000001</v>
      </c>
      <c r="D66" t="str">
        <f t="shared" si="3"/>
        <v>vis</v>
      </c>
      <c r="E66">
        <f>VLOOKUP(C66,Active!C$21:E$957,3,FALSE)</f>
        <v>-4304.0269323359553</v>
      </c>
      <c r="F66" s="3" t="s">
        <v>157</v>
      </c>
      <c r="G66" t="str">
        <f t="shared" si="4"/>
        <v>33300.559</v>
      </c>
      <c r="H66" s="51">
        <f t="shared" si="5"/>
        <v>-4304</v>
      </c>
      <c r="I66" s="70" t="s">
        <v>393</v>
      </c>
      <c r="J66" s="71" t="s">
        <v>394</v>
      </c>
      <c r="K66" s="70">
        <v>-4304</v>
      </c>
      <c r="L66" s="70" t="s">
        <v>395</v>
      </c>
      <c r="M66" s="71" t="s">
        <v>179</v>
      </c>
      <c r="N66" s="71"/>
      <c r="O66" s="72" t="s">
        <v>373</v>
      </c>
      <c r="P66" s="73" t="s">
        <v>45</v>
      </c>
    </row>
    <row r="67" spans="1:16" ht="12.75" customHeight="1" x14ac:dyDescent="0.2">
      <c r="A67" s="51" t="str">
        <f t="shared" si="0"/>
        <v>BAVM 4 </v>
      </c>
      <c r="B67" s="3" t="str">
        <f t="shared" si="1"/>
        <v>I</v>
      </c>
      <c r="C67" s="51">
        <f t="shared" si="2"/>
        <v>33306.292000000001</v>
      </c>
      <c r="D67" t="str">
        <f t="shared" si="3"/>
        <v>vis</v>
      </c>
      <c r="E67">
        <f>VLOOKUP(C67,Active!C$21:E$957,3,FALSE)</f>
        <v>-4302.0274932809707</v>
      </c>
      <c r="F67" s="3" t="s">
        <v>157</v>
      </c>
      <c r="G67" t="str">
        <f t="shared" si="4"/>
        <v>33306.292</v>
      </c>
      <c r="H67" s="51">
        <f t="shared" si="5"/>
        <v>-4302</v>
      </c>
      <c r="I67" s="70" t="s">
        <v>396</v>
      </c>
      <c r="J67" s="71" t="s">
        <v>397</v>
      </c>
      <c r="K67" s="70">
        <v>-4302</v>
      </c>
      <c r="L67" s="70" t="s">
        <v>398</v>
      </c>
      <c r="M67" s="71" t="s">
        <v>179</v>
      </c>
      <c r="N67" s="71"/>
      <c r="O67" s="72" t="s">
        <v>373</v>
      </c>
      <c r="P67" s="73" t="s">
        <v>45</v>
      </c>
    </row>
    <row r="68" spans="1:16" ht="12.75" customHeight="1" x14ac:dyDescent="0.2">
      <c r="A68" s="51" t="str">
        <f t="shared" si="0"/>
        <v>BAVM 4 </v>
      </c>
      <c r="B68" s="3" t="str">
        <f t="shared" si="1"/>
        <v>I</v>
      </c>
      <c r="C68" s="51">
        <f t="shared" si="2"/>
        <v>33306.294000000002</v>
      </c>
      <c r="D68" t="str">
        <f t="shared" si="3"/>
        <v>vis</v>
      </c>
      <c r="E68">
        <f>VLOOKUP(C68,Active!C$21:E$957,3,FALSE)</f>
        <v>-4302.026795761677</v>
      </c>
      <c r="F68" s="3" t="s">
        <v>157</v>
      </c>
      <c r="G68" t="str">
        <f t="shared" si="4"/>
        <v>33306.294</v>
      </c>
      <c r="H68" s="51">
        <f t="shared" si="5"/>
        <v>-4302</v>
      </c>
      <c r="I68" s="70" t="s">
        <v>399</v>
      </c>
      <c r="J68" s="71" t="s">
        <v>400</v>
      </c>
      <c r="K68" s="70">
        <v>-4302</v>
      </c>
      <c r="L68" s="70" t="s">
        <v>401</v>
      </c>
      <c r="M68" s="71" t="s">
        <v>179</v>
      </c>
      <c r="N68" s="71"/>
      <c r="O68" s="72" t="s">
        <v>359</v>
      </c>
      <c r="P68" s="73" t="s">
        <v>45</v>
      </c>
    </row>
    <row r="69" spans="1:16" ht="12.75" customHeight="1" x14ac:dyDescent="0.2">
      <c r="A69" s="51" t="str">
        <f t="shared" si="0"/>
        <v>BAVM 4 </v>
      </c>
      <c r="B69" s="3" t="str">
        <f t="shared" si="1"/>
        <v>I</v>
      </c>
      <c r="C69" s="51">
        <f t="shared" si="2"/>
        <v>33369.370000000003</v>
      </c>
      <c r="D69" t="str">
        <f t="shared" si="3"/>
        <v>vis</v>
      </c>
      <c r="E69">
        <f>VLOOKUP(C69,Active!C$21:E$957,3,FALSE)</f>
        <v>-4280.0284322814432</v>
      </c>
      <c r="F69" s="3" t="s">
        <v>157</v>
      </c>
      <c r="G69" t="str">
        <f t="shared" si="4"/>
        <v>33369.370</v>
      </c>
      <c r="H69" s="51">
        <f t="shared" si="5"/>
        <v>-4280</v>
      </c>
      <c r="I69" s="70" t="s">
        <v>402</v>
      </c>
      <c r="J69" s="71" t="s">
        <v>403</v>
      </c>
      <c r="K69" s="70">
        <v>-4280</v>
      </c>
      <c r="L69" s="70" t="s">
        <v>404</v>
      </c>
      <c r="M69" s="71" t="s">
        <v>179</v>
      </c>
      <c r="N69" s="71"/>
      <c r="O69" s="72" t="s">
        <v>359</v>
      </c>
      <c r="P69" s="73" t="s">
        <v>45</v>
      </c>
    </row>
    <row r="70" spans="1:16" ht="12.75" customHeight="1" x14ac:dyDescent="0.2">
      <c r="A70" s="51" t="str">
        <f t="shared" si="0"/>
        <v>BAVM 8 </v>
      </c>
      <c r="B70" s="3" t="str">
        <f t="shared" si="1"/>
        <v>I</v>
      </c>
      <c r="C70" s="51">
        <f t="shared" si="2"/>
        <v>33538.525999999998</v>
      </c>
      <c r="D70" t="str">
        <f t="shared" si="3"/>
        <v>vis</v>
      </c>
      <c r="E70">
        <f>VLOOKUP(C70,Active!C$21:E$957,3,FALSE)</f>
        <v>-4221.0336454708931</v>
      </c>
      <c r="F70" s="3" t="s">
        <v>157</v>
      </c>
      <c r="G70" t="str">
        <f t="shared" si="4"/>
        <v>33538.526</v>
      </c>
      <c r="H70" s="51">
        <f t="shared" si="5"/>
        <v>-4221</v>
      </c>
      <c r="I70" s="70" t="s">
        <v>405</v>
      </c>
      <c r="J70" s="71" t="s">
        <v>406</v>
      </c>
      <c r="K70" s="70">
        <v>-4221</v>
      </c>
      <c r="L70" s="70" t="s">
        <v>337</v>
      </c>
      <c r="M70" s="71" t="s">
        <v>179</v>
      </c>
      <c r="N70" s="71"/>
      <c r="O70" s="72" t="s">
        <v>407</v>
      </c>
      <c r="P70" s="73" t="s">
        <v>46</v>
      </c>
    </row>
    <row r="71" spans="1:16" ht="12.75" customHeight="1" x14ac:dyDescent="0.2">
      <c r="A71" s="51" t="str">
        <f t="shared" si="0"/>
        <v>BAVM 8 </v>
      </c>
      <c r="B71" s="3" t="str">
        <f t="shared" si="1"/>
        <v>I</v>
      </c>
      <c r="C71" s="51">
        <f t="shared" si="2"/>
        <v>33538.525999999998</v>
      </c>
      <c r="D71" t="str">
        <f t="shared" si="3"/>
        <v>vis</v>
      </c>
      <c r="E71">
        <f>VLOOKUP(C71,Active!C$21:E$957,3,FALSE)</f>
        <v>-4221.0336454708931</v>
      </c>
      <c r="F71" s="3" t="s">
        <v>157</v>
      </c>
      <c r="G71" t="str">
        <f t="shared" si="4"/>
        <v>33538.526</v>
      </c>
      <c r="H71" s="51">
        <f t="shared" si="5"/>
        <v>-4221</v>
      </c>
      <c r="I71" s="70" t="s">
        <v>405</v>
      </c>
      <c r="J71" s="71" t="s">
        <v>406</v>
      </c>
      <c r="K71" s="70">
        <v>-4221</v>
      </c>
      <c r="L71" s="70" t="s">
        <v>337</v>
      </c>
      <c r="M71" s="71" t="s">
        <v>179</v>
      </c>
      <c r="N71" s="71"/>
      <c r="O71" s="72" t="s">
        <v>408</v>
      </c>
      <c r="P71" s="73" t="s">
        <v>46</v>
      </c>
    </row>
    <row r="72" spans="1:16" ht="12.75" customHeight="1" x14ac:dyDescent="0.2">
      <c r="A72" s="51" t="str">
        <f t="shared" si="0"/>
        <v>BAVM 8 </v>
      </c>
      <c r="B72" s="3" t="str">
        <f t="shared" si="1"/>
        <v>I</v>
      </c>
      <c r="C72" s="51">
        <f t="shared" si="2"/>
        <v>33538.527999999998</v>
      </c>
      <c r="D72" t="str">
        <f t="shared" si="3"/>
        <v>vis</v>
      </c>
      <c r="E72">
        <f>VLOOKUP(C72,Active!C$21:E$957,3,FALSE)</f>
        <v>-4221.0329479515995</v>
      </c>
      <c r="F72" s="3" t="s">
        <v>157</v>
      </c>
      <c r="G72" t="str">
        <f t="shared" si="4"/>
        <v>33538.528</v>
      </c>
      <c r="H72" s="51">
        <f t="shared" si="5"/>
        <v>-4221</v>
      </c>
      <c r="I72" s="70" t="s">
        <v>409</v>
      </c>
      <c r="J72" s="71" t="s">
        <v>410</v>
      </c>
      <c r="K72" s="70">
        <v>-4221</v>
      </c>
      <c r="L72" s="70" t="s">
        <v>369</v>
      </c>
      <c r="M72" s="71" t="s">
        <v>179</v>
      </c>
      <c r="N72" s="71"/>
      <c r="O72" s="72" t="s">
        <v>359</v>
      </c>
      <c r="P72" s="73" t="s">
        <v>46</v>
      </c>
    </row>
    <row r="73" spans="1:16" ht="12.75" customHeight="1" x14ac:dyDescent="0.2">
      <c r="A73" s="51" t="str">
        <f t="shared" si="0"/>
        <v>BAVM 8 </v>
      </c>
      <c r="B73" s="3" t="str">
        <f t="shared" si="1"/>
        <v>I</v>
      </c>
      <c r="C73" s="51">
        <f t="shared" si="2"/>
        <v>33538.53</v>
      </c>
      <c r="D73" t="str">
        <f t="shared" si="3"/>
        <v>vis</v>
      </c>
      <c r="E73">
        <f>VLOOKUP(C73,Active!C$21:E$957,3,FALSE)</f>
        <v>-4221.0322504323058</v>
      </c>
      <c r="F73" s="3" t="s">
        <v>157</v>
      </c>
      <c r="G73" t="str">
        <f t="shared" si="4"/>
        <v>33538.530</v>
      </c>
      <c r="H73" s="51">
        <f t="shared" si="5"/>
        <v>-4221</v>
      </c>
      <c r="I73" s="70" t="s">
        <v>411</v>
      </c>
      <c r="J73" s="71" t="s">
        <v>412</v>
      </c>
      <c r="K73" s="70">
        <v>-4221</v>
      </c>
      <c r="L73" s="70" t="s">
        <v>386</v>
      </c>
      <c r="M73" s="71" t="s">
        <v>179</v>
      </c>
      <c r="N73" s="71"/>
      <c r="O73" s="72" t="s">
        <v>413</v>
      </c>
      <c r="P73" s="73" t="s">
        <v>46</v>
      </c>
    </row>
    <row r="74" spans="1:16" ht="12.75" customHeight="1" x14ac:dyDescent="0.2">
      <c r="A74" s="51" t="str">
        <f t="shared" si="0"/>
        <v>BAVM 8 </v>
      </c>
      <c r="B74" s="3" t="str">
        <f t="shared" si="1"/>
        <v>I</v>
      </c>
      <c r="C74" s="51">
        <f t="shared" si="2"/>
        <v>33538.531000000003</v>
      </c>
      <c r="D74" t="str">
        <f t="shared" si="3"/>
        <v>vis</v>
      </c>
      <c r="E74">
        <f>VLOOKUP(C74,Active!C$21:E$957,3,FALSE)</f>
        <v>-4221.031901672658</v>
      </c>
      <c r="F74" s="3" t="s">
        <v>157</v>
      </c>
      <c r="G74" t="str">
        <f t="shared" si="4"/>
        <v>33538.531</v>
      </c>
      <c r="H74" s="51">
        <f t="shared" si="5"/>
        <v>-4221</v>
      </c>
      <c r="I74" s="70" t="s">
        <v>414</v>
      </c>
      <c r="J74" s="71" t="s">
        <v>415</v>
      </c>
      <c r="K74" s="70">
        <v>-4221</v>
      </c>
      <c r="L74" s="70" t="s">
        <v>416</v>
      </c>
      <c r="M74" s="71" t="s">
        <v>179</v>
      </c>
      <c r="N74" s="71"/>
      <c r="O74" s="72" t="s">
        <v>373</v>
      </c>
      <c r="P74" s="73" t="s">
        <v>46</v>
      </c>
    </row>
    <row r="75" spans="1:16" ht="12.75" customHeight="1" x14ac:dyDescent="0.2">
      <c r="A75" s="51" t="str">
        <f t="shared" ref="A75:A138" si="6">P75</f>
        <v>BAVM 8 </v>
      </c>
      <c r="B75" s="3" t="str">
        <f t="shared" ref="B75:B138" si="7">IF(H75=INT(H75),"I","II")</f>
        <v>I</v>
      </c>
      <c r="C75" s="51">
        <f t="shared" ref="C75:C138" si="8">1*G75</f>
        <v>33538.531999999999</v>
      </c>
      <c r="D75" t="str">
        <f t="shared" ref="D75:D138" si="9">VLOOKUP(F75,I$1:J$5,2,FALSE)</f>
        <v>vis</v>
      </c>
      <c r="E75">
        <f>VLOOKUP(C75,Active!C$21:E$957,3,FALSE)</f>
        <v>-4221.0315529130121</v>
      </c>
      <c r="F75" s="3" t="s">
        <v>157</v>
      </c>
      <c r="G75" t="str">
        <f t="shared" ref="G75:G138" si="10">MID(I75,3,LEN(I75)-3)</f>
        <v>33538.532</v>
      </c>
      <c r="H75" s="51">
        <f t="shared" ref="H75:H138" si="11">1*K75</f>
        <v>-4221</v>
      </c>
      <c r="I75" s="70" t="s">
        <v>417</v>
      </c>
      <c r="J75" s="71" t="s">
        <v>418</v>
      </c>
      <c r="K75" s="70">
        <v>-4221</v>
      </c>
      <c r="L75" s="70" t="s">
        <v>419</v>
      </c>
      <c r="M75" s="71" t="s">
        <v>179</v>
      </c>
      <c r="N75" s="71"/>
      <c r="O75" s="72" t="s">
        <v>353</v>
      </c>
      <c r="P75" s="73" t="s">
        <v>46</v>
      </c>
    </row>
    <row r="76" spans="1:16" ht="12.75" customHeight="1" x14ac:dyDescent="0.2">
      <c r="A76" s="51" t="str">
        <f t="shared" si="6"/>
        <v>BAVM 8 </v>
      </c>
      <c r="B76" s="3" t="str">
        <f t="shared" si="7"/>
        <v>I</v>
      </c>
      <c r="C76" s="51">
        <f t="shared" si="8"/>
        <v>33541.39</v>
      </c>
      <c r="D76" t="str">
        <f t="shared" si="9"/>
        <v>vis</v>
      </c>
      <c r="E76">
        <f>VLOOKUP(C76,Active!C$21:E$957,3,FALSE)</f>
        <v>-4220.0347978425179</v>
      </c>
      <c r="F76" s="3" t="s">
        <v>157</v>
      </c>
      <c r="G76" t="str">
        <f t="shared" si="10"/>
        <v>33541.390</v>
      </c>
      <c r="H76" s="51">
        <f t="shared" si="11"/>
        <v>-4220</v>
      </c>
      <c r="I76" s="70" t="s">
        <v>420</v>
      </c>
      <c r="J76" s="71" t="s">
        <v>421</v>
      </c>
      <c r="K76" s="70">
        <v>-4220</v>
      </c>
      <c r="L76" s="70" t="s">
        <v>381</v>
      </c>
      <c r="M76" s="71" t="s">
        <v>179</v>
      </c>
      <c r="N76" s="71"/>
      <c r="O76" s="72" t="s">
        <v>422</v>
      </c>
      <c r="P76" s="73" t="s">
        <v>46</v>
      </c>
    </row>
    <row r="77" spans="1:16" ht="12.75" customHeight="1" x14ac:dyDescent="0.2">
      <c r="A77" s="51" t="str">
        <f t="shared" si="6"/>
        <v>BAVM 8 </v>
      </c>
      <c r="B77" s="3" t="str">
        <f t="shared" si="7"/>
        <v>I</v>
      </c>
      <c r="C77" s="51">
        <f t="shared" si="8"/>
        <v>33541.391000000003</v>
      </c>
      <c r="D77" t="str">
        <f t="shared" si="9"/>
        <v>vis</v>
      </c>
      <c r="E77">
        <f>VLOOKUP(C77,Active!C$21:E$957,3,FALSE)</f>
        <v>-4220.0344490828693</v>
      </c>
      <c r="F77" s="3" t="s">
        <v>157</v>
      </c>
      <c r="G77" t="str">
        <f t="shared" si="10"/>
        <v>33541.391</v>
      </c>
      <c r="H77" s="51">
        <f t="shared" si="11"/>
        <v>-4220</v>
      </c>
      <c r="I77" s="70" t="s">
        <v>423</v>
      </c>
      <c r="J77" s="71" t="s">
        <v>424</v>
      </c>
      <c r="K77" s="70">
        <v>-4220</v>
      </c>
      <c r="L77" s="70" t="s">
        <v>425</v>
      </c>
      <c r="M77" s="71" t="s">
        <v>179</v>
      </c>
      <c r="N77" s="71"/>
      <c r="O77" s="72" t="s">
        <v>359</v>
      </c>
      <c r="P77" s="73" t="s">
        <v>46</v>
      </c>
    </row>
    <row r="78" spans="1:16" ht="12.75" customHeight="1" x14ac:dyDescent="0.2">
      <c r="A78" s="51" t="str">
        <f t="shared" si="6"/>
        <v>BAVM 8 </v>
      </c>
      <c r="B78" s="3" t="str">
        <f t="shared" si="7"/>
        <v>I</v>
      </c>
      <c r="C78" s="51">
        <f t="shared" si="8"/>
        <v>33541.398000000001</v>
      </c>
      <c r="D78" t="str">
        <f t="shared" si="9"/>
        <v>vis</v>
      </c>
      <c r="E78">
        <f>VLOOKUP(C78,Active!C$21:E$957,3,FALSE)</f>
        <v>-4220.0320077653432</v>
      </c>
      <c r="F78" s="3" t="s">
        <v>157</v>
      </c>
      <c r="G78" t="str">
        <f t="shared" si="10"/>
        <v>33541.398</v>
      </c>
      <c r="H78" s="51">
        <f t="shared" si="11"/>
        <v>-4220</v>
      </c>
      <c r="I78" s="70" t="s">
        <v>426</v>
      </c>
      <c r="J78" s="71" t="s">
        <v>427</v>
      </c>
      <c r="K78" s="70">
        <v>-4220</v>
      </c>
      <c r="L78" s="70" t="s">
        <v>416</v>
      </c>
      <c r="M78" s="71" t="s">
        <v>179</v>
      </c>
      <c r="N78" s="71"/>
      <c r="O78" s="72" t="s">
        <v>428</v>
      </c>
      <c r="P78" s="73" t="s">
        <v>46</v>
      </c>
    </row>
    <row r="79" spans="1:16" ht="12.75" customHeight="1" x14ac:dyDescent="0.2">
      <c r="A79" s="51" t="str">
        <f t="shared" si="6"/>
        <v>BAVM 8 </v>
      </c>
      <c r="B79" s="3" t="str">
        <f t="shared" si="7"/>
        <v>I</v>
      </c>
      <c r="C79" s="51">
        <f t="shared" si="8"/>
        <v>33541.398000000001</v>
      </c>
      <c r="D79" t="str">
        <f t="shared" si="9"/>
        <v>vis</v>
      </c>
      <c r="E79">
        <f>VLOOKUP(C79,Active!C$21:E$957,3,FALSE)</f>
        <v>-4220.0320077653432</v>
      </c>
      <c r="F79" s="3" t="s">
        <v>157</v>
      </c>
      <c r="G79" t="str">
        <f t="shared" si="10"/>
        <v>33541.398</v>
      </c>
      <c r="H79" s="51">
        <f t="shared" si="11"/>
        <v>-4220</v>
      </c>
      <c r="I79" s="70" t="s">
        <v>426</v>
      </c>
      <c r="J79" s="71" t="s">
        <v>427</v>
      </c>
      <c r="K79" s="70">
        <v>-4220</v>
      </c>
      <c r="L79" s="70" t="s">
        <v>416</v>
      </c>
      <c r="M79" s="71" t="s">
        <v>179</v>
      </c>
      <c r="N79" s="71"/>
      <c r="O79" s="72" t="s">
        <v>353</v>
      </c>
      <c r="P79" s="73" t="s">
        <v>46</v>
      </c>
    </row>
    <row r="80" spans="1:16" ht="12.75" customHeight="1" x14ac:dyDescent="0.2">
      <c r="A80" s="51" t="str">
        <f t="shared" si="6"/>
        <v>BAVM 8 </v>
      </c>
      <c r="B80" s="3" t="str">
        <f t="shared" si="7"/>
        <v>I</v>
      </c>
      <c r="C80" s="51">
        <f t="shared" si="8"/>
        <v>33561.466</v>
      </c>
      <c r="D80" t="str">
        <f t="shared" si="9"/>
        <v>vis</v>
      </c>
      <c r="E80">
        <f>VLOOKUP(C80,Active!C$21:E$957,3,FALSE)</f>
        <v>-4213.0330991737819</v>
      </c>
      <c r="F80" s="3" t="s">
        <v>157</v>
      </c>
      <c r="G80" t="str">
        <f t="shared" si="10"/>
        <v>33561.466</v>
      </c>
      <c r="H80" s="51">
        <f t="shared" si="11"/>
        <v>-4213</v>
      </c>
      <c r="I80" s="70" t="s">
        <v>429</v>
      </c>
      <c r="J80" s="71" t="s">
        <v>430</v>
      </c>
      <c r="K80" s="70">
        <v>-4213</v>
      </c>
      <c r="L80" s="70" t="s">
        <v>369</v>
      </c>
      <c r="M80" s="71" t="s">
        <v>179</v>
      </c>
      <c r="N80" s="71"/>
      <c r="O80" s="72" t="s">
        <v>359</v>
      </c>
      <c r="P80" s="73" t="s">
        <v>46</v>
      </c>
    </row>
    <row r="81" spans="1:16" ht="12.75" customHeight="1" x14ac:dyDescent="0.2">
      <c r="A81" s="51" t="str">
        <f t="shared" si="6"/>
        <v>BAVM 8 </v>
      </c>
      <c r="B81" s="3" t="str">
        <f t="shared" si="7"/>
        <v>I</v>
      </c>
      <c r="C81" s="51">
        <f t="shared" si="8"/>
        <v>33561.472000000002</v>
      </c>
      <c r="D81" t="str">
        <f t="shared" si="9"/>
        <v>vis</v>
      </c>
      <c r="E81">
        <f>VLOOKUP(C81,Active!C$21:E$957,3,FALSE)</f>
        <v>-4213.0310066159009</v>
      </c>
      <c r="F81" s="3" t="s">
        <v>157</v>
      </c>
      <c r="G81" t="str">
        <f t="shared" si="10"/>
        <v>33561.472</v>
      </c>
      <c r="H81" s="51">
        <f t="shared" si="11"/>
        <v>-4213</v>
      </c>
      <c r="I81" s="70" t="s">
        <v>431</v>
      </c>
      <c r="J81" s="71" t="s">
        <v>432</v>
      </c>
      <c r="K81" s="70">
        <v>-4213</v>
      </c>
      <c r="L81" s="70" t="s">
        <v>391</v>
      </c>
      <c r="M81" s="71" t="s">
        <v>179</v>
      </c>
      <c r="N81" s="71"/>
      <c r="O81" s="72" t="s">
        <v>422</v>
      </c>
      <c r="P81" s="73" t="s">
        <v>46</v>
      </c>
    </row>
    <row r="82" spans="1:16" ht="12.75" customHeight="1" x14ac:dyDescent="0.2">
      <c r="A82" s="51" t="str">
        <f t="shared" si="6"/>
        <v>BAVM 8 </v>
      </c>
      <c r="B82" s="3" t="str">
        <f t="shared" si="7"/>
        <v>I</v>
      </c>
      <c r="C82" s="51">
        <f t="shared" si="8"/>
        <v>33607.345000000001</v>
      </c>
      <c r="D82" t="str">
        <f t="shared" si="9"/>
        <v>vis</v>
      </c>
      <c r="E82">
        <f>VLOOKUP(C82,Active!C$21:E$957,3,FALSE)</f>
        <v>-4197.0323553392063</v>
      </c>
      <c r="F82" s="3" t="s">
        <v>157</v>
      </c>
      <c r="G82" t="str">
        <f t="shared" si="10"/>
        <v>33607.345</v>
      </c>
      <c r="H82" s="51">
        <f t="shared" si="11"/>
        <v>-4197</v>
      </c>
      <c r="I82" s="70" t="s">
        <v>433</v>
      </c>
      <c r="J82" s="71" t="s">
        <v>434</v>
      </c>
      <c r="K82" s="70">
        <v>-4197</v>
      </c>
      <c r="L82" s="70" t="s">
        <v>386</v>
      </c>
      <c r="M82" s="71" t="s">
        <v>179</v>
      </c>
      <c r="N82" s="71"/>
      <c r="O82" s="72" t="s">
        <v>359</v>
      </c>
      <c r="P82" s="73" t="s">
        <v>46</v>
      </c>
    </row>
    <row r="83" spans="1:16" ht="12.75" customHeight="1" x14ac:dyDescent="0.2">
      <c r="A83" s="51" t="str">
        <f t="shared" si="6"/>
        <v>BAVM 8 </v>
      </c>
      <c r="B83" s="3" t="str">
        <f t="shared" si="7"/>
        <v>I</v>
      </c>
      <c r="C83" s="51">
        <f t="shared" si="8"/>
        <v>33607.349000000002</v>
      </c>
      <c r="D83" t="str">
        <f t="shared" si="9"/>
        <v>vis</v>
      </c>
      <c r="E83">
        <f>VLOOKUP(C83,Active!C$21:E$957,3,FALSE)</f>
        <v>-4197.030960300619</v>
      </c>
      <c r="F83" s="3" t="s">
        <v>157</v>
      </c>
      <c r="G83" t="str">
        <f t="shared" si="10"/>
        <v>33607.349</v>
      </c>
      <c r="H83" s="51">
        <f t="shared" si="11"/>
        <v>-4197</v>
      </c>
      <c r="I83" s="70" t="s">
        <v>435</v>
      </c>
      <c r="J83" s="71" t="s">
        <v>436</v>
      </c>
      <c r="K83" s="70">
        <v>-4197</v>
      </c>
      <c r="L83" s="70" t="s">
        <v>391</v>
      </c>
      <c r="M83" s="71" t="s">
        <v>179</v>
      </c>
      <c r="N83" s="71"/>
      <c r="O83" s="72" t="s">
        <v>407</v>
      </c>
      <c r="P83" s="73" t="s">
        <v>46</v>
      </c>
    </row>
    <row r="84" spans="1:16" ht="12.75" customHeight="1" x14ac:dyDescent="0.2">
      <c r="A84" s="51" t="str">
        <f t="shared" si="6"/>
        <v>BAVM 8 </v>
      </c>
      <c r="B84" s="3" t="str">
        <f t="shared" si="7"/>
        <v>I</v>
      </c>
      <c r="C84" s="51">
        <f t="shared" si="8"/>
        <v>33630.286</v>
      </c>
      <c r="D84" t="str">
        <f t="shared" si="9"/>
        <v>vis</v>
      </c>
      <c r="E84">
        <f>VLOOKUP(C84,Active!C$21:E$957,3,FALSE)</f>
        <v>-4189.0314602824492</v>
      </c>
      <c r="F84" s="3" t="s">
        <v>157</v>
      </c>
      <c r="G84" t="str">
        <f t="shared" si="10"/>
        <v>33630.286</v>
      </c>
      <c r="H84" s="51">
        <f t="shared" si="11"/>
        <v>-4189</v>
      </c>
      <c r="I84" s="70" t="s">
        <v>437</v>
      </c>
      <c r="J84" s="71" t="s">
        <v>438</v>
      </c>
      <c r="K84" s="70">
        <v>-4189</v>
      </c>
      <c r="L84" s="70" t="s">
        <v>419</v>
      </c>
      <c r="M84" s="71" t="s">
        <v>179</v>
      </c>
      <c r="N84" s="71"/>
      <c r="O84" s="72" t="s">
        <v>408</v>
      </c>
      <c r="P84" s="73" t="s">
        <v>46</v>
      </c>
    </row>
    <row r="85" spans="1:16" ht="12.75" customHeight="1" x14ac:dyDescent="0.2">
      <c r="A85" s="51" t="str">
        <f t="shared" si="6"/>
        <v>BAVM 8 </v>
      </c>
      <c r="B85" s="3" t="str">
        <f t="shared" si="7"/>
        <v>I</v>
      </c>
      <c r="C85" s="51">
        <f t="shared" si="8"/>
        <v>33630.288</v>
      </c>
      <c r="D85" t="str">
        <f t="shared" si="9"/>
        <v>vis</v>
      </c>
      <c r="E85">
        <f>VLOOKUP(C85,Active!C$21:E$957,3,FALSE)</f>
        <v>-4189.0307627631555</v>
      </c>
      <c r="F85" s="3" t="s">
        <v>157</v>
      </c>
      <c r="G85" t="str">
        <f t="shared" si="10"/>
        <v>33630.288</v>
      </c>
      <c r="H85" s="51">
        <f t="shared" si="11"/>
        <v>-4189</v>
      </c>
      <c r="I85" s="70" t="s">
        <v>439</v>
      </c>
      <c r="J85" s="71" t="s">
        <v>440</v>
      </c>
      <c r="K85" s="70">
        <v>-4189</v>
      </c>
      <c r="L85" s="70" t="s">
        <v>391</v>
      </c>
      <c r="M85" s="71" t="s">
        <v>179</v>
      </c>
      <c r="N85" s="71"/>
      <c r="O85" s="72" t="s">
        <v>407</v>
      </c>
      <c r="P85" s="73" t="s">
        <v>46</v>
      </c>
    </row>
    <row r="86" spans="1:16" ht="12.75" customHeight="1" x14ac:dyDescent="0.2">
      <c r="A86" s="51" t="str">
        <f t="shared" si="6"/>
        <v>BAVM 8 </v>
      </c>
      <c r="B86" s="3" t="str">
        <f t="shared" si="7"/>
        <v>I</v>
      </c>
      <c r="C86" s="51">
        <f t="shared" si="8"/>
        <v>33630.288</v>
      </c>
      <c r="D86" t="str">
        <f t="shared" si="9"/>
        <v>vis</v>
      </c>
      <c r="E86">
        <f>VLOOKUP(C86,Active!C$21:E$957,3,FALSE)</f>
        <v>-4189.0307627631555</v>
      </c>
      <c r="F86" s="3" t="s">
        <v>157</v>
      </c>
      <c r="G86" t="str">
        <f t="shared" si="10"/>
        <v>33630.288</v>
      </c>
      <c r="H86" s="51">
        <f t="shared" si="11"/>
        <v>-4189</v>
      </c>
      <c r="I86" s="70" t="s">
        <v>439</v>
      </c>
      <c r="J86" s="71" t="s">
        <v>440</v>
      </c>
      <c r="K86" s="70">
        <v>-4189</v>
      </c>
      <c r="L86" s="70" t="s">
        <v>391</v>
      </c>
      <c r="M86" s="71" t="s">
        <v>179</v>
      </c>
      <c r="N86" s="71"/>
      <c r="O86" s="72" t="s">
        <v>359</v>
      </c>
      <c r="P86" s="73" t="s">
        <v>46</v>
      </c>
    </row>
    <row r="87" spans="1:16" ht="12.75" customHeight="1" x14ac:dyDescent="0.2">
      <c r="A87" s="51" t="str">
        <f t="shared" si="6"/>
        <v>BAVM 8 </v>
      </c>
      <c r="B87" s="3" t="str">
        <f t="shared" si="7"/>
        <v>I</v>
      </c>
      <c r="C87" s="51">
        <f t="shared" si="8"/>
        <v>33633.142</v>
      </c>
      <c r="D87" t="str">
        <f t="shared" si="9"/>
        <v>vis</v>
      </c>
      <c r="E87">
        <f>VLOOKUP(C87,Active!C$21:E$957,3,FALSE)</f>
        <v>-4188.0354027312487</v>
      </c>
      <c r="F87" s="3" t="s">
        <v>157</v>
      </c>
      <c r="G87" t="str">
        <f t="shared" si="10"/>
        <v>33633.142</v>
      </c>
      <c r="H87" s="51">
        <f t="shared" si="11"/>
        <v>-4188</v>
      </c>
      <c r="I87" s="70" t="s">
        <v>441</v>
      </c>
      <c r="J87" s="71" t="s">
        <v>442</v>
      </c>
      <c r="K87" s="70">
        <v>-4188</v>
      </c>
      <c r="L87" s="70" t="s">
        <v>443</v>
      </c>
      <c r="M87" s="71" t="s">
        <v>179</v>
      </c>
      <c r="N87" s="71"/>
      <c r="O87" s="72" t="s">
        <v>407</v>
      </c>
      <c r="P87" s="73" t="s">
        <v>46</v>
      </c>
    </row>
    <row r="88" spans="1:16" ht="12.75" customHeight="1" x14ac:dyDescent="0.2">
      <c r="A88" s="51" t="str">
        <f t="shared" si="6"/>
        <v>BAVM 8 </v>
      </c>
      <c r="B88" s="3" t="str">
        <f t="shared" si="7"/>
        <v>I</v>
      </c>
      <c r="C88" s="51">
        <f t="shared" si="8"/>
        <v>33647.493999999999</v>
      </c>
      <c r="D88" t="str">
        <f t="shared" si="9"/>
        <v>vis</v>
      </c>
      <c r="E88">
        <f>VLOOKUP(C88,Active!C$21:E$957,3,FALSE)</f>
        <v>-4183.0300042806766</v>
      </c>
      <c r="F88" s="3" t="s">
        <v>157</v>
      </c>
      <c r="G88" t="str">
        <f t="shared" si="10"/>
        <v>33647.494</v>
      </c>
      <c r="H88" s="51">
        <f t="shared" si="11"/>
        <v>-4183</v>
      </c>
      <c r="I88" s="70" t="s">
        <v>444</v>
      </c>
      <c r="J88" s="71" t="s">
        <v>445</v>
      </c>
      <c r="K88" s="70">
        <v>-4183</v>
      </c>
      <c r="L88" s="70" t="s">
        <v>446</v>
      </c>
      <c r="M88" s="71" t="s">
        <v>179</v>
      </c>
      <c r="N88" s="71"/>
      <c r="O88" s="72" t="s">
        <v>359</v>
      </c>
      <c r="P88" s="73" t="s">
        <v>46</v>
      </c>
    </row>
    <row r="89" spans="1:16" ht="12.75" customHeight="1" x14ac:dyDescent="0.2">
      <c r="A89" s="51" t="str">
        <f t="shared" si="6"/>
        <v>BAVM 8 </v>
      </c>
      <c r="B89" s="3" t="str">
        <f t="shared" si="7"/>
        <v>I</v>
      </c>
      <c r="C89" s="51">
        <f t="shared" si="8"/>
        <v>33647.497000000003</v>
      </c>
      <c r="D89" t="str">
        <f t="shared" si="9"/>
        <v>vis</v>
      </c>
      <c r="E89">
        <f>VLOOKUP(C89,Active!C$21:E$957,3,FALSE)</f>
        <v>-4183.0289580017352</v>
      </c>
      <c r="F89" s="3" t="s">
        <v>157</v>
      </c>
      <c r="G89" t="str">
        <f t="shared" si="10"/>
        <v>33647.497</v>
      </c>
      <c r="H89" s="51">
        <f t="shared" si="11"/>
        <v>-4183</v>
      </c>
      <c r="I89" s="70" t="s">
        <v>447</v>
      </c>
      <c r="J89" s="71" t="s">
        <v>448</v>
      </c>
      <c r="K89" s="70">
        <v>-4183</v>
      </c>
      <c r="L89" s="70" t="s">
        <v>449</v>
      </c>
      <c r="M89" s="71" t="s">
        <v>179</v>
      </c>
      <c r="N89" s="71"/>
      <c r="O89" s="72" t="s">
        <v>422</v>
      </c>
      <c r="P89" s="73" t="s">
        <v>46</v>
      </c>
    </row>
    <row r="90" spans="1:16" ht="12.75" customHeight="1" x14ac:dyDescent="0.2">
      <c r="A90" s="51" t="str">
        <f t="shared" si="6"/>
        <v>BAVM 8 </v>
      </c>
      <c r="B90" s="3" t="str">
        <f t="shared" si="7"/>
        <v>I</v>
      </c>
      <c r="C90" s="51">
        <f t="shared" si="8"/>
        <v>33647.506999999998</v>
      </c>
      <c r="D90" t="str">
        <f t="shared" si="9"/>
        <v>vis</v>
      </c>
      <c r="E90">
        <f>VLOOKUP(C90,Active!C$21:E$957,3,FALSE)</f>
        <v>-4183.0254704052686</v>
      </c>
      <c r="F90" s="3" t="s">
        <v>157</v>
      </c>
      <c r="G90" t="str">
        <f t="shared" si="10"/>
        <v>33647.507</v>
      </c>
      <c r="H90" s="51">
        <f t="shared" si="11"/>
        <v>-4183</v>
      </c>
      <c r="I90" s="70" t="s">
        <v>450</v>
      </c>
      <c r="J90" s="71" t="s">
        <v>451</v>
      </c>
      <c r="K90" s="70">
        <v>-4183</v>
      </c>
      <c r="L90" s="70" t="s">
        <v>452</v>
      </c>
      <c r="M90" s="71" t="s">
        <v>179</v>
      </c>
      <c r="N90" s="71"/>
      <c r="O90" s="72" t="s">
        <v>373</v>
      </c>
      <c r="P90" s="73" t="s">
        <v>46</v>
      </c>
    </row>
    <row r="91" spans="1:16" ht="12.75" customHeight="1" x14ac:dyDescent="0.2">
      <c r="A91" s="51" t="str">
        <f t="shared" si="6"/>
        <v>BAVM 8 </v>
      </c>
      <c r="B91" s="3" t="str">
        <f t="shared" si="7"/>
        <v>I</v>
      </c>
      <c r="C91" s="51">
        <f t="shared" si="8"/>
        <v>33888.343999999997</v>
      </c>
      <c r="D91" t="str">
        <f t="shared" si="9"/>
        <v>vis</v>
      </c>
      <c r="E91">
        <f>VLOOKUP(C91,Active!C$21:E$957,3,FALSE)</f>
        <v>-4099.0312433539502</v>
      </c>
      <c r="F91" s="3" t="s">
        <v>157</v>
      </c>
      <c r="G91" t="str">
        <f t="shared" si="10"/>
        <v>33888.344</v>
      </c>
      <c r="H91" s="51">
        <f t="shared" si="11"/>
        <v>-4099</v>
      </c>
      <c r="I91" s="70" t="s">
        <v>453</v>
      </c>
      <c r="J91" s="71" t="s">
        <v>454</v>
      </c>
      <c r="K91" s="70">
        <v>-4099</v>
      </c>
      <c r="L91" s="70" t="s">
        <v>455</v>
      </c>
      <c r="M91" s="71" t="s">
        <v>179</v>
      </c>
      <c r="N91" s="71"/>
      <c r="O91" s="72" t="s">
        <v>413</v>
      </c>
      <c r="P91" s="73" t="s">
        <v>46</v>
      </c>
    </row>
    <row r="92" spans="1:16" ht="12.75" customHeight="1" x14ac:dyDescent="0.2">
      <c r="A92" s="51" t="str">
        <f t="shared" si="6"/>
        <v>BAVM 10 </v>
      </c>
      <c r="B92" s="3" t="str">
        <f t="shared" si="7"/>
        <v>I</v>
      </c>
      <c r="C92" s="51">
        <f t="shared" si="8"/>
        <v>33888.351000000002</v>
      </c>
      <c r="D92" t="str">
        <f t="shared" si="9"/>
        <v>vis</v>
      </c>
      <c r="E92">
        <f>VLOOKUP(C92,Active!C$21:E$957,3,FALSE)</f>
        <v>-4099.0288020364214</v>
      </c>
      <c r="F92" s="3" t="s">
        <v>157</v>
      </c>
      <c r="G92" t="str">
        <f t="shared" si="10"/>
        <v>33888.351</v>
      </c>
      <c r="H92" s="51">
        <f t="shared" si="11"/>
        <v>-4099</v>
      </c>
      <c r="I92" s="70" t="s">
        <v>456</v>
      </c>
      <c r="J92" s="71" t="s">
        <v>457</v>
      </c>
      <c r="K92" s="70">
        <v>-4099</v>
      </c>
      <c r="L92" s="70" t="s">
        <v>458</v>
      </c>
      <c r="M92" s="71" t="s">
        <v>179</v>
      </c>
      <c r="N92" s="71"/>
      <c r="O92" s="72" t="s">
        <v>407</v>
      </c>
      <c r="P92" s="73" t="s">
        <v>47</v>
      </c>
    </row>
    <row r="93" spans="1:16" ht="12.75" customHeight="1" x14ac:dyDescent="0.2">
      <c r="A93" s="51" t="str">
        <f t="shared" si="6"/>
        <v>BAVM 8 </v>
      </c>
      <c r="B93" s="3" t="str">
        <f t="shared" si="7"/>
        <v>I</v>
      </c>
      <c r="C93" s="51">
        <f t="shared" si="8"/>
        <v>33905.546999999999</v>
      </c>
      <c r="D93" t="str">
        <f t="shared" si="9"/>
        <v>vis</v>
      </c>
      <c r="E93">
        <f>VLOOKUP(C93,Active!C$21:E$957,3,FALSE)</f>
        <v>-4093.0315311504105</v>
      </c>
      <c r="F93" s="3" t="s">
        <v>157</v>
      </c>
      <c r="G93" t="str">
        <f t="shared" si="10"/>
        <v>33905.547</v>
      </c>
      <c r="H93" s="51">
        <f t="shared" si="11"/>
        <v>-4093</v>
      </c>
      <c r="I93" s="70" t="s">
        <v>459</v>
      </c>
      <c r="J93" s="71" t="s">
        <v>460</v>
      </c>
      <c r="K93" s="70">
        <v>-4093</v>
      </c>
      <c r="L93" s="70" t="s">
        <v>419</v>
      </c>
      <c r="M93" s="71" t="s">
        <v>179</v>
      </c>
      <c r="N93" s="71"/>
      <c r="O93" s="72" t="s">
        <v>422</v>
      </c>
      <c r="P93" s="73" t="s">
        <v>46</v>
      </c>
    </row>
    <row r="94" spans="1:16" ht="12.75" customHeight="1" x14ac:dyDescent="0.2">
      <c r="A94" s="51" t="str">
        <f t="shared" si="6"/>
        <v>BAVM 8 </v>
      </c>
      <c r="B94" s="3" t="str">
        <f t="shared" si="7"/>
        <v>I</v>
      </c>
      <c r="C94" s="51">
        <f t="shared" si="8"/>
        <v>33905.550000000003</v>
      </c>
      <c r="D94" t="str">
        <f t="shared" si="9"/>
        <v>vis</v>
      </c>
      <c r="E94">
        <f>VLOOKUP(C94,Active!C$21:E$957,3,FALSE)</f>
        <v>-4093.0304848714686</v>
      </c>
      <c r="F94" s="3" t="s">
        <v>157</v>
      </c>
      <c r="G94" t="str">
        <f t="shared" si="10"/>
        <v>33905.550</v>
      </c>
      <c r="H94" s="51">
        <f t="shared" si="11"/>
        <v>-4093</v>
      </c>
      <c r="I94" s="70" t="s">
        <v>461</v>
      </c>
      <c r="J94" s="71" t="s">
        <v>462</v>
      </c>
      <c r="K94" s="70">
        <v>-4093</v>
      </c>
      <c r="L94" s="70" t="s">
        <v>463</v>
      </c>
      <c r="M94" s="71" t="s">
        <v>179</v>
      </c>
      <c r="N94" s="71"/>
      <c r="O94" s="72" t="s">
        <v>359</v>
      </c>
      <c r="P94" s="73" t="s">
        <v>46</v>
      </c>
    </row>
    <row r="95" spans="1:16" ht="12.75" customHeight="1" x14ac:dyDescent="0.2">
      <c r="A95" s="51" t="str">
        <f t="shared" si="6"/>
        <v>BAVM 8 </v>
      </c>
      <c r="B95" s="3" t="str">
        <f t="shared" si="7"/>
        <v>I</v>
      </c>
      <c r="C95" s="51">
        <f t="shared" si="8"/>
        <v>33928.489000000001</v>
      </c>
      <c r="D95" t="str">
        <f t="shared" si="9"/>
        <v>vis</v>
      </c>
      <c r="E95">
        <f>VLOOKUP(C95,Active!C$21:E$957,3,FALSE)</f>
        <v>-4085.0302873340052</v>
      </c>
      <c r="F95" s="3" t="s">
        <v>157</v>
      </c>
      <c r="G95" t="str">
        <f t="shared" si="10"/>
        <v>33928.489</v>
      </c>
      <c r="H95" s="51">
        <f t="shared" si="11"/>
        <v>-4085</v>
      </c>
      <c r="I95" s="70" t="s">
        <v>464</v>
      </c>
      <c r="J95" s="71" t="s">
        <v>465</v>
      </c>
      <c r="K95" s="70">
        <v>-4085</v>
      </c>
      <c r="L95" s="70" t="s">
        <v>446</v>
      </c>
      <c r="M95" s="71" t="s">
        <v>179</v>
      </c>
      <c r="N95" s="71"/>
      <c r="O95" s="72" t="s">
        <v>373</v>
      </c>
      <c r="P95" s="73" t="s">
        <v>46</v>
      </c>
    </row>
    <row r="96" spans="1:16" ht="12.75" customHeight="1" x14ac:dyDescent="0.2">
      <c r="A96" s="51" t="str">
        <f t="shared" si="6"/>
        <v>BAVM 8 </v>
      </c>
      <c r="B96" s="3" t="str">
        <f t="shared" si="7"/>
        <v>I</v>
      </c>
      <c r="C96" s="51">
        <f t="shared" si="8"/>
        <v>33928.489000000001</v>
      </c>
      <c r="D96" t="str">
        <f t="shared" si="9"/>
        <v>vis</v>
      </c>
      <c r="E96">
        <f>VLOOKUP(C96,Active!C$21:E$957,3,FALSE)</f>
        <v>-4085.0302873340052</v>
      </c>
      <c r="F96" s="3" t="s">
        <v>157</v>
      </c>
      <c r="G96" t="str">
        <f t="shared" si="10"/>
        <v>33928.489</v>
      </c>
      <c r="H96" s="51">
        <f t="shared" si="11"/>
        <v>-4085</v>
      </c>
      <c r="I96" s="70" t="s">
        <v>464</v>
      </c>
      <c r="J96" s="71" t="s">
        <v>465</v>
      </c>
      <c r="K96" s="70">
        <v>-4085</v>
      </c>
      <c r="L96" s="70" t="s">
        <v>446</v>
      </c>
      <c r="M96" s="71" t="s">
        <v>179</v>
      </c>
      <c r="N96" s="71"/>
      <c r="O96" s="72" t="s">
        <v>359</v>
      </c>
      <c r="P96" s="73" t="s">
        <v>46</v>
      </c>
    </row>
    <row r="97" spans="1:16" ht="12.75" customHeight="1" x14ac:dyDescent="0.2">
      <c r="A97" s="51" t="str">
        <f t="shared" si="6"/>
        <v>BAVM 8 </v>
      </c>
      <c r="B97" s="3" t="str">
        <f t="shared" si="7"/>
        <v>I</v>
      </c>
      <c r="C97" s="51">
        <f t="shared" si="8"/>
        <v>33928.493000000002</v>
      </c>
      <c r="D97" t="str">
        <f t="shared" si="9"/>
        <v>vis</v>
      </c>
      <c r="E97">
        <f>VLOOKUP(C97,Active!C$21:E$957,3,FALSE)</f>
        <v>-4085.0288922954178</v>
      </c>
      <c r="F97" s="3" t="s">
        <v>157</v>
      </c>
      <c r="G97" t="str">
        <f t="shared" si="10"/>
        <v>33928.493</v>
      </c>
      <c r="H97" s="51">
        <f t="shared" si="11"/>
        <v>-4085</v>
      </c>
      <c r="I97" s="70" t="s">
        <v>466</v>
      </c>
      <c r="J97" s="71" t="s">
        <v>467</v>
      </c>
      <c r="K97" s="70">
        <v>-4085</v>
      </c>
      <c r="L97" s="70" t="s">
        <v>458</v>
      </c>
      <c r="M97" s="71" t="s">
        <v>179</v>
      </c>
      <c r="N97" s="71"/>
      <c r="O97" s="72" t="s">
        <v>422</v>
      </c>
      <c r="P97" s="73" t="s">
        <v>46</v>
      </c>
    </row>
    <row r="98" spans="1:16" ht="12.75" customHeight="1" x14ac:dyDescent="0.2">
      <c r="A98" s="51" t="str">
        <f t="shared" si="6"/>
        <v>BAVM 8 </v>
      </c>
      <c r="B98" s="3" t="str">
        <f t="shared" si="7"/>
        <v>I</v>
      </c>
      <c r="C98" s="51">
        <f t="shared" si="8"/>
        <v>33931.370000000003</v>
      </c>
      <c r="D98" t="str">
        <f t="shared" si="9"/>
        <v>vis</v>
      </c>
      <c r="E98">
        <f>VLOOKUP(C98,Active!C$21:E$957,3,FALSE)</f>
        <v>-4084.0255107916341</v>
      </c>
      <c r="F98" s="3" t="s">
        <v>157</v>
      </c>
      <c r="G98" t="str">
        <f t="shared" si="10"/>
        <v>33931.370</v>
      </c>
      <c r="H98" s="51">
        <f t="shared" si="11"/>
        <v>-4084</v>
      </c>
      <c r="I98" s="70" t="s">
        <v>468</v>
      </c>
      <c r="J98" s="71" t="s">
        <v>469</v>
      </c>
      <c r="K98" s="70">
        <v>-4084</v>
      </c>
      <c r="L98" s="70" t="s">
        <v>452</v>
      </c>
      <c r="M98" s="71" t="s">
        <v>179</v>
      </c>
      <c r="N98" s="71"/>
      <c r="O98" s="72" t="s">
        <v>470</v>
      </c>
      <c r="P98" s="73" t="s">
        <v>46</v>
      </c>
    </row>
    <row r="99" spans="1:16" ht="12.75" customHeight="1" x14ac:dyDescent="0.2">
      <c r="A99" s="51" t="str">
        <f t="shared" si="6"/>
        <v>BAVM 10 </v>
      </c>
      <c r="B99" s="3" t="str">
        <f t="shared" si="7"/>
        <v>I</v>
      </c>
      <c r="C99" s="51">
        <f t="shared" si="8"/>
        <v>34080.457000000002</v>
      </c>
      <c r="D99" t="str">
        <f t="shared" si="9"/>
        <v>vis</v>
      </c>
      <c r="E99">
        <f>VLOOKUP(C99,Active!C$21:E$957,3,FALSE)</f>
        <v>-4032.0299813322908</v>
      </c>
      <c r="F99" s="3" t="s">
        <v>157</v>
      </c>
      <c r="G99" t="str">
        <f t="shared" si="10"/>
        <v>34080.457</v>
      </c>
      <c r="H99" s="51">
        <f t="shared" si="11"/>
        <v>-4032</v>
      </c>
      <c r="I99" s="70" t="s">
        <v>471</v>
      </c>
      <c r="J99" s="71" t="s">
        <v>472</v>
      </c>
      <c r="K99" s="70">
        <v>-4032</v>
      </c>
      <c r="L99" s="70" t="s">
        <v>446</v>
      </c>
      <c r="M99" s="71" t="s">
        <v>179</v>
      </c>
      <c r="N99" s="71"/>
      <c r="O99" s="72" t="s">
        <v>413</v>
      </c>
      <c r="P99" s="73" t="s">
        <v>47</v>
      </c>
    </row>
    <row r="100" spans="1:16" ht="12.75" customHeight="1" x14ac:dyDescent="0.2">
      <c r="A100" s="51" t="str">
        <f t="shared" si="6"/>
        <v>BAVM 10 </v>
      </c>
      <c r="B100" s="3" t="str">
        <f t="shared" si="7"/>
        <v>I</v>
      </c>
      <c r="C100" s="51">
        <f t="shared" si="8"/>
        <v>34272.567999999999</v>
      </c>
      <c r="D100" t="str">
        <f t="shared" si="9"/>
        <v>vis</v>
      </c>
      <c r="E100">
        <f>VLOOKUP(C100,Active!C$21:E$957,3,FALSE)</f>
        <v>-3965.0294168299274</v>
      </c>
      <c r="F100" s="3" t="s">
        <v>157</v>
      </c>
      <c r="G100" t="str">
        <f t="shared" si="10"/>
        <v>34272.568</v>
      </c>
      <c r="H100" s="51">
        <f t="shared" si="11"/>
        <v>-3965</v>
      </c>
      <c r="I100" s="70" t="s">
        <v>473</v>
      </c>
      <c r="J100" s="71" t="s">
        <v>474</v>
      </c>
      <c r="K100" s="70">
        <v>-3965</v>
      </c>
      <c r="L100" s="70" t="s">
        <v>475</v>
      </c>
      <c r="M100" s="71" t="s">
        <v>179</v>
      </c>
      <c r="N100" s="71"/>
      <c r="O100" s="72" t="s">
        <v>359</v>
      </c>
      <c r="P100" s="73" t="s">
        <v>47</v>
      </c>
    </row>
    <row r="101" spans="1:16" ht="12.75" customHeight="1" x14ac:dyDescent="0.2">
      <c r="A101" s="51" t="str">
        <f t="shared" si="6"/>
        <v>BAVM 10 </v>
      </c>
      <c r="B101" s="3" t="str">
        <f t="shared" si="7"/>
        <v>I</v>
      </c>
      <c r="C101" s="51">
        <f t="shared" si="8"/>
        <v>34341.383999999998</v>
      </c>
      <c r="D101" t="str">
        <f t="shared" si="9"/>
        <v>vis</v>
      </c>
      <c r="E101">
        <f>VLOOKUP(C101,Active!C$21:E$957,3,FALSE)</f>
        <v>-3941.029172977183</v>
      </c>
      <c r="F101" s="3" t="s">
        <v>157</v>
      </c>
      <c r="G101" t="str">
        <f t="shared" si="10"/>
        <v>34341.384</v>
      </c>
      <c r="H101" s="51">
        <f t="shared" si="11"/>
        <v>-3941</v>
      </c>
      <c r="I101" s="70" t="s">
        <v>476</v>
      </c>
      <c r="J101" s="71" t="s">
        <v>477</v>
      </c>
      <c r="K101" s="70">
        <v>-3941</v>
      </c>
      <c r="L101" s="70" t="s">
        <v>449</v>
      </c>
      <c r="M101" s="71" t="s">
        <v>179</v>
      </c>
      <c r="N101" s="71"/>
      <c r="O101" s="72" t="s">
        <v>359</v>
      </c>
      <c r="P101" s="73" t="s">
        <v>47</v>
      </c>
    </row>
    <row r="102" spans="1:16" ht="12.75" customHeight="1" x14ac:dyDescent="0.2">
      <c r="A102" s="51" t="str">
        <f t="shared" si="6"/>
        <v>BAVM 10 </v>
      </c>
      <c r="B102" s="3" t="str">
        <f t="shared" si="7"/>
        <v>I</v>
      </c>
      <c r="C102" s="51">
        <f t="shared" si="8"/>
        <v>34404.468000000001</v>
      </c>
      <c r="D102" t="str">
        <f t="shared" si="9"/>
        <v>vis</v>
      </c>
      <c r="E102">
        <f>VLOOKUP(C102,Active!C$21:E$957,3,FALSE)</f>
        <v>-3919.0280194197744</v>
      </c>
      <c r="F102" s="3" t="s">
        <v>157</v>
      </c>
      <c r="G102" t="str">
        <f t="shared" si="10"/>
        <v>34404.468</v>
      </c>
      <c r="H102" s="51">
        <f t="shared" si="11"/>
        <v>-3919</v>
      </c>
      <c r="I102" s="70" t="s">
        <v>478</v>
      </c>
      <c r="J102" s="71" t="s">
        <v>479</v>
      </c>
      <c r="K102" s="70">
        <v>-3919</v>
      </c>
      <c r="L102" s="70" t="s">
        <v>480</v>
      </c>
      <c r="M102" s="71" t="s">
        <v>179</v>
      </c>
      <c r="N102" s="71"/>
      <c r="O102" s="72" t="s">
        <v>481</v>
      </c>
      <c r="P102" s="73" t="s">
        <v>47</v>
      </c>
    </row>
    <row r="103" spans="1:16" ht="12.75" customHeight="1" x14ac:dyDescent="0.2">
      <c r="A103" s="51" t="str">
        <f t="shared" si="6"/>
        <v>BAVM 10 </v>
      </c>
      <c r="B103" s="3" t="str">
        <f t="shared" si="7"/>
        <v>I</v>
      </c>
      <c r="C103" s="51">
        <f t="shared" si="8"/>
        <v>34622.392</v>
      </c>
      <c r="D103" t="str">
        <f t="shared" si="9"/>
        <v>vis</v>
      </c>
      <c r="E103">
        <f>VLOOKUP(C103,Active!C$21:E$957,3,FALSE)</f>
        <v>-3843.0249221551035</v>
      </c>
      <c r="F103" s="3" t="s">
        <v>157</v>
      </c>
      <c r="G103" t="str">
        <f t="shared" si="10"/>
        <v>34622.392</v>
      </c>
      <c r="H103" s="51">
        <f t="shared" si="11"/>
        <v>-3843</v>
      </c>
      <c r="I103" s="70" t="s">
        <v>482</v>
      </c>
      <c r="J103" s="71" t="s">
        <v>483</v>
      </c>
      <c r="K103" s="70">
        <v>-3843</v>
      </c>
      <c r="L103" s="70" t="s">
        <v>484</v>
      </c>
      <c r="M103" s="71" t="s">
        <v>179</v>
      </c>
      <c r="N103" s="71"/>
      <c r="O103" s="72" t="s">
        <v>359</v>
      </c>
      <c r="P103" s="73" t="s">
        <v>47</v>
      </c>
    </row>
    <row r="104" spans="1:16" ht="12.75" customHeight="1" x14ac:dyDescent="0.2">
      <c r="A104" s="51" t="str">
        <f t="shared" si="6"/>
        <v>BAVM 12 </v>
      </c>
      <c r="B104" s="3" t="str">
        <f t="shared" si="7"/>
        <v>I</v>
      </c>
      <c r="C104" s="51">
        <f t="shared" si="8"/>
        <v>34774.353999999999</v>
      </c>
      <c r="D104" t="str">
        <f t="shared" si="9"/>
        <v>vis</v>
      </c>
      <c r="E104">
        <f>VLOOKUP(C104,Active!C$21:E$957,3,FALSE)</f>
        <v>-3790.0267087112702</v>
      </c>
      <c r="F104" s="3" t="s">
        <v>157</v>
      </c>
      <c r="G104" t="str">
        <f t="shared" si="10"/>
        <v>34774.354</v>
      </c>
      <c r="H104" s="51">
        <f t="shared" si="11"/>
        <v>-3790</v>
      </c>
      <c r="I104" s="70" t="s">
        <v>485</v>
      </c>
      <c r="J104" s="71" t="s">
        <v>486</v>
      </c>
      <c r="K104" s="70">
        <v>-3790</v>
      </c>
      <c r="L104" s="70" t="s">
        <v>401</v>
      </c>
      <c r="M104" s="71" t="s">
        <v>179</v>
      </c>
      <c r="N104" s="71"/>
      <c r="O104" s="72" t="s">
        <v>359</v>
      </c>
      <c r="P104" s="73" t="s">
        <v>48</v>
      </c>
    </row>
    <row r="105" spans="1:16" ht="12.75" customHeight="1" x14ac:dyDescent="0.2">
      <c r="A105" s="51" t="str">
        <f t="shared" si="6"/>
        <v>BAVM 12 </v>
      </c>
      <c r="B105" s="3" t="str">
        <f t="shared" si="7"/>
        <v>I</v>
      </c>
      <c r="C105" s="51">
        <f t="shared" si="8"/>
        <v>35009.474000000002</v>
      </c>
      <c r="D105" t="str">
        <f t="shared" si="9"/>
        <v>vis</v>
      </c>
      <c r="E105">
        <f>VLOOKUP(C105,Active!C$21:E$957,3,FALSE)</f>
        <v>-3708.026340560586</v>
      </c>
      <c r="F105" s="3" t="s">
        <v>157</v>
      </c>
      <c r="G105" t="str">
        <f t="shared" si="10"/>
        <v>35009.474</v>
      </c>
      <c r="H105" s="51">
        <f t="shared" si="11"/>
        <v>-3708</v>
      </c>
      <c r="I105" s="70" t="s">
        <v>487</v>
      </c>
      <c r="J105" s="71" t="s">
        <v>488</v>
      </c>
      <c r="K105" s="70">
        <v>-3708</v>
      </c>
      <c r="L105" s="70" t="s">
        <v>489</v>
      </c>
      <c r="M105" s="71" t="s">
        <v>179</v>
      </c>
      <c r="N105" s="71"/>
      <c r="O105" s="72" t="s">
        <v>359</v>
      </c>
      <c r="P105" s="73" t="s">
        <v>48</v>
      </c>
    </row>
    <row r="106" spans="1:16" ht="12.75" customHeight="1" x14ac:dyDescent="0.2">
      <c r="A106" s="51" t="str">
        <f t="shared" si="6"/>
        <v>BAVM 12 </v>
      </c>
      <c r="B106" s="3" t="str">
        <f t="shared" si="7"/>
        <v>I</v>
      </c>
      <c r="C106" s="51">
        <f t="shared" si="8"/>
        <v>35032.421000000002</v>
      </c>
      <c r="D106" t="str">
        <f t="shared" si="9"/>
        <v>vis</v>
      </c>
      <c r="E106">
        <f>VLOOKUP(C106,Active!C$21:E$957,3,FALSE)</f>
        <v>-3700.0233529459479</v>
      </c>
      <c r="F106" s="3" t="s">
        <v>157</v>
      </c>
      <c r="G106" t="str">
        <f t="shared" si="10"/>
        <v>35032.421</v>
      </c>
      <c r="H106" s="51">
        <f t="shared" si="11"/>
        <v>-3700</v>
      </c>
      <c r="I106" s="70" t="s">
        <v>490</v>
      </c>
      <c r="J106" s="71" t="s">
        <v>491</v>
      </c>
      <c r="K106" s="70">
        <v>-3700</v>
      </c>
      <c r="L106" s="70" t="s">
        <v>492</v>
      </c>
      <c r="M106" s="71" t="s">
        <v>179</v>
      </c>
      <c r="N106" s="71"/>
      <c r="O106" s="72" t="s">
        <v>359</v>
      </c>
      <c r="P106" s="73" t="s">
        <v>48</v>
      </c>
    </row>
    <row r="107" spans="1:16" ht="12.75" customHeight="1" x14ac:dyDescent="0.2">
      <c r="A107" s="51" t="str">
        <f t="shared" si="6"/>
        <v>BAVM 12 </v>
      </c>
      <c r="B107" s="3" t="str">
        <f t="shared" si="7"/>
        <v>I</v>
      </c>
      <c r="C107" s="51">
        <f t="shared" si="8"/>
        <v>35052.485000000001</v>
      </c>
      <c r="D107" t="str">
        <f t="shared" si="9"/>
        <v>vis</v>
      </c>
      <c r="E107">
        <f>VLOOKUP(C107,Active!C$21:E$957,3,FALSE)</f>
        <v>-3693.0258393929744</v>
      </c>
      <c r="F107" s="3" t="s">
        <v>157</v>
      </c>
      <c r="G107" t="str">
        <f t="shared" si="10"/>
        <v>35052.485</v>
      </c>
      <c r="H107" s="51">
        <f t="shared" si="11"/>
        <v>-3693</v>
      </c>
      <c r="I107" s="70" t="s">
        <v>493</v>
      </c>
      <c r="J107" s="71" t="s">
        <v>494</v>
      </c>
      <c r="K107" s="70">
        <v>-3693</v>
      </c>
      <c r="L107" s="70" t="s">
        <v>495</v>
      </c>
      <c r="M107" s="71" t="s">
        <v>179</v>
      </c>
      <c r="N107" s="71"/>
      <c r="O107" s="72" t="s">
        <v>413</v>
      </c>
      <c r="P107" s="73" t="s">
        <v>48</v>
      </c>
    </row>
    <row r="108" spans="1:16" ht="12.75" customHeight="1" x14ac:dyDescent="0.2">
      <c r="A108" s="51" t="str">
        <f t="shared" si="6"/>
        <v>BAVM 12 </v>
      </c>
      <c r="B108" s="3" t="str">
        <f t="shared" si="7"/>
        <v>I</v>
      </c>
      <c r="C108" s="51">
        <f t="shared" si="8"/>
        <v>35078.29</v>
      </c>
      <c r="D108" t="str">
        <f t="shared" si="9"/>
        <v>vis</v>
      </c>
      <c r="E108">
        <f>VLOOKUP(C108,Active!C$21:E$957,3,FALSE)</f>
        <v>-3684.0260967078416</v>
      </c>
      <c r="F108" s="3" t="s">
        <v>157</v>
      </c>
      <c r="G108" t="str">
        <f t="shared" si="10"/>
        <v>35078.290</v>
      </c>
      <c r="H108" s="51">
        <f t="shared" si="11"/>
        <v>-3684</v>
      </c>
      <c r="I108" s="70" t="s">
        <v>496</v>
      </c>
      <c r="J108" s="71" t="s">
        <v>497</v>
      </c>
      <c r="K108" s="70">
        <v>-3684</v>
      </c>
      <c r="L108" s="70" t="s">
        <v>495</v>
      </c>
      <c r="M108" s="71" t="s">
        <v>179</v>
      </c>
      <c r="N108" s="71"/>
      <c r="O108" s="72" t="s">
        <v>359</v>
      </c>
      <c r="P108" s="73" t="s">
        <v>48</v>
      </c>
    </row>
    <row r="109" spans="1:16" ht="12.75" customHeight="1" x14ac:dyDescent="0.2">
      <c r="A109" s="51" t="str">
        <f t="shared" si="6"/>
        <v>BAVM 12 </v>
      </c>
      <c r="B109" s="3" t="str">
        <f t="shared" si="7"/>
        <v>I</v>
      </c>
      <c r="C109" s="51">
        <f t="shared" si="8"/>
        <v>35164.313999999998</v>
      </c>
      <c r="D109" t="str">
        <f t="shared" si="9"/>
        <v>vis</v>
      </c>
      <c r="E109">
        <f>VLOOKUP(C109,Active!C$21:E$957,3,FALSE)</f>
        <v>-3654.0243968533241</v>
      </c>
      <c r="F109" s="3" t="s">
        <v>157</v>
      </c>
      <c r="G109" t="str">
        <f t="shared" si="10"/>
        <v>35164.314</v>
      </c>
      <c r="H109" s="51">
        <f t="shared" si="11"/>
        <v>-3654</v>
      </c>
      <c r="I109" s="70" t="s">
        <v>498</v>
      </c>
      <c r="J109" s="71" t="s">
        <v>499</v>
      </c>
      <c r="K109" s="70">
        <v>-3654</v>
      </c>
      <c r="L109" s="70" t="s">
        <v>500</v>
      </c>
      <c r="M109" s="71" t="s">
        <v>179</v>
      </c>
      <c r="N109" s="71"/>
      <c r="O109" s="72" t="s">
        <v>501</v>
      </c>
      <c r="P109" s="73" t="s">
        <v>48</v>
      </c>
    </row>
    <row r="110" spans="1:16" ht="12.75" customHeight="1" x14ac:dyDescent="0.2">
      <c r="A110" s="51" t="str">
        <f t="shared" si="6"/>
        <v>BAVM 12 </v>
      </c>
      <c r="B110" s="3" t="str">
        <f t="shared" si="7"/>
        <v>I</v>
      </c>
      <c r="C110" s="51">
        <f t="shared" si="8"/>
        <v>35184.366999999998</v>
      </c>
      <c r="D110" t="str">
        <f t="shared" si="9"/>
        <v>vis</v>
      </c>
      <c r="E110">
        <f>VLOOKUP(C110,Active!C$21:E$957,3,FALSE)</f>
        <v>-3647.0307196564645</v>
      </c>
      <c r="F110" s="3" t="s">
        <v>157</v>
      </c>
      <c r="G110" t="str">
        <f t="shared" si="10"/>
        <v>35184.367</v>
      </c>
      <c r="H110" s="51">
        <f t="shared" si="11"/>
        <v>-3647</v>
      </c>
      <c r="I110" s="70" t="s">
        <v>502</v>
      </c>
      <c r="J110" s="71" t="s">
        <v>503</v>
      </c>
      <c r="K110" s="70">
        <v>-3647</v>
      </c>
      <c r="L110" s="70" t="s">
        <v>391</v>
      </c>
      <c r="M110" s="71" t="s">
        <v>179</v>
      </c>
      <c r="N110" s="71"/>
      <c r="O110" s="72" t="s">
        <v>504</v>
      </c>
      <c r="P110" s="73" t="s">
        <v>48</v>
      </c>
    </row>
    <row r="111" spans="1:16" ht="12.75" customHeight="1" x14ac:dyDescent="0.2">
      <c r="A111" s="51" t="str">
        <f t="shared" si="6"/>
        <v>BAVM 12 </v>
      </c>
      <c r="B111" s="3" t="str">
        <f t="shared" si="7"/>
        <v>I</v>
      </c>
      <c r="C111" s="51">
        <f t="shared" si="8"/>
        <v>35333.482000000004</v>
      </c>
      <c r="D111" t="str">
        <f t="shared" si="9"/>
        <v>vis</v>
      </c>
      <c r="E111">
        <f>VLOOKUP(C111,Active!C$21:E$957,3,FALSE)</f>
        <v>-3595.0254249270088</v>
      </c>
      <c r="F111" s="3" t="s">
        <v>157</v>
      </c>
      <c r="G111" t="str">
        <f t="shared" si="10"/>
        <v>35333.482</v>
      </c>
      <c r="H111" s="51">
        <f t="shared" si="11"/>
        <v>-3595</v>
      </c>
      <c r="I111" s="70" t="s">
        <v>505</v>
      </c>
      <c r="J111" s="71" t="s">
        <v>506</v>
      </c>
      <c r="K111" s="70">
        <v>-3595</v>
      </c>
      <c r="L111" s="70" t="s">
        <v>452</v>
      </c>
      <c r="M111" s="71" t="s">
        <v>179</v>
      </c>
      <c r="N111" s="71"/>
      <c r="O111" s="72" t="s">
        <v>507</v>
      </c>
      <c r="P111" s="73" t="s">
        <v>48</v>
      </c>
    </row>
    <row r="112" spans="1:16" ht="12.75" customHeight="1" x14ac:dyDescent="0.2">
      <c r="A112" s="51" t="str">
        <f t="shared" si="6"/>
        <v>BAVM 12 </v>
      </c>
      <c r="B112" s="3" t="str">
        <f t="shared" si="7"/>
        <v>I</v>
      </c>
      <c r="C112" s="51">
        <f t="shared" si="8"/>
        <v>35333.485999999997</v>
      </c>
      <c r="D112" t="str">
        <f t="shared" si="9"/>
        <v>vis</v>
      </c>
      <c r="E112">
        <f>VLOOKUP(C112,Active!C$21:E$957,3,FALSE)</f>
        <v>-3595.0240298884241</v>
      </c>
      <c r="F112" s="3" t="str">
        <f>LEFT(M112,1)</f>
        <v>V</v>
      </c>
      <c r="G112" t="str">
        <f t="shared" si="10"/>
        <v>35333.486</v>
      </c>
      <c r="H112" s="51">
        <f t="shared" si="11"/>
        <v>-3595</v>
      </c>
      <c r="I112" s="70" t="s">
        <v>508</v>
      </c>
      <c r="J112" s="71" t="s">
        <v>509</v>
      </c>
      <c r="K112" s="70">
        <v>-3595</v>
      </c>
      <c r="L112" s="70" t="s">
        <v>510</v>
      </c>
      <c r="M112" s="71" t="s">
        <v>179</v>
      </c>
      <c r="N112" s="71"/>
      <c r="O112" s="72" t="s">
        <v>511</v>
      </c>
      <c r="P112" s="73" t="s">
        <v>48</v>
      </c>
    </row>
    <row r="113" spans="1:16" ht="12.75" customHeight="1" x14ac:dyDescent="0.2">
      <c r="A113" s="51" t="str">
        <f t="shared" si="6"/>
        <v>BAVM 12 </v>
      </c>
      <c r="B113" s="3" t="str">
        <f t="shared" si="7"/>
        <v>I</v>
      </c>
      <c r="C113" s="51">
        <f t="shared" si="8"/>
        <v>35333.487000000001</v>
      </c>
      <c r="D113" t="str">
        <f t="shared" si="9"/>
        <v>vis</v>
      </c>
      <c r="E113">
        <f>VLOOKUP(C113,Active!C$21:E$957,3,FALSE)</f>
        <v>-3595.0236811287759</v>
      </c>
      <c r="F113" s="3" t="str">
        <f>LEFT(M113,1)</f>
        <v>V</v>
      </c>
      <c r="G113" t="str">
        <f t="shared" si="10"/>
        <v>35333.487</v>
      </c>
      <c r="H113" s="51">
        <f t="shared" si="11"/>
        <v>-3595</v>
      </c>
      <c r="I113" s="70" t="s">
        <v>512</v>
      </c>
      <c r="J113" s="71" t="s">
        <v>513</v>
      </c>
      <c r="K113" s="70">
        <v>-3595</v>
      </c>
      <c r="L113" s="70" t="s">
        <v>514</v>
      </c>
      <c r="M113" s="71" t="s">
        <v>179</v>
      </c>
      <c r="N113" s="71"/>
      <c r="O113" s="72" t="s">
        <v>413</v>
      </c>
      <c r="P113" s="73" t="s">
        <v>48</v>
      </c>
    </row>
    <row r="114" spans="1:16" ht="12.75" customHeight="1" x14ac:dyDescent="0.2">
      <c r="A114" s="51" t="str">
        <f t="shared" si="6"/>
        <v>BAVM 12 </v>
      </c>
      <c r="B114" s="3" t="str">
        <f t="shared" si="7"/>
        <v>I</v>
      </c>
      <c r="C114" s="51">
        <f t="shared" si="8"/>
        <v>35359.294999999998</v>
      </c>
      <c r="D114" t="str">
        <f t="shared" si="9"/>
        <v>vis</v>
      </c>
      <c r="E114">
        <f>VLOOKUP(C114,Active!C$21:E$957,3,FALSE)</f>
        <v>-3586.022892164704</v>
      </c>
      <c r="F114" s="3" t="str">
        <f>LEFT(M114,1)</f>
        <v>V</v>
      </c>
      <c r="G114" t="str">
        <f t="shared" si="10"/>
        <v>35359.295</v>
      </c>
      <c r="H114" s="51">
        <f t="shared" si="11"/>
        <v>-3586</v>
      </c>
      <c r="I114" s="70" t="s">
        <v>515</v>
      </c>
      <c r="J114" s="71" t="s">
        <v>516</v>
      </c>
      <c r="K114" s="70">
        <v>-3586</v>
      </c>
      <c r="L114" s="70" t="s">
        <v>517</v>
      </c>
      <c r="M114" s="71" t="s">
        <v>179</v>
      </c>
      <c r="N114" s="71"/>
      <c r="O114" s="72" t="s">
        <v>359</v>
      </c>
      <c r="P114" s="73" t="s">
        <v>48</v>
      </c>
    </row>
    <row r="115" spans="1:16" ht="12.75" customHeight="1" x14ac:dyDescent="0.2">
      <c r="A115" s="51" t="str">
        <f t="shared" si="6"/>
        <v>BAVM 12 </v>
      </c>
      <c r="B115" s="3" t="str">
        <f t="shared" si="7"/>
        <v>I</v>
      </c>
      <c r="C115" s="51">
        <f t="shared" si="8"/>
        <v>35379.351999999999</v>
      </c>
      <c r="D115" t="str">
        <f t="shared" si="9"/>
        <v>vis</v>
      </c>
      <c r="E115">
        <f>VLOOKUP(C115,Active!C$21:E$957,3,FALSE)</f>
        <v>-3579.027819929257</v>
      </c>
      <c r="F115" s="3" t="str">
        <f>LEFT(M115,1)</f>
        <v>V</v>
      </c>
      <c r="G115" t="str">
        <f t="shared" si="10"/>
        <v>35379.352</v>
      </c>
      <c r="H115" s="51">
        <f t="shared" si="11"/>
        <v>-3579</v>
      </c>
      <c r="I115" s="70" t="s">
        <v>518</v>
      </c>
      <c r="J115" s="71" t="s">
        <v>519</v>
      </c>
      <c r="K115" s="70">
        <v>-3579</v>
      </c>
      <c r="L115" s="70" t="s">
        <v>520</v>
      </c>
      <c r="M115" s="71" t="s">
        <v>179</v>
      </c>
      <c r="N115" s="71"/>
      <c r="O115" s="72" t="s">
        <v>507</v>
      </c>
      <c r="P115" s="73" t="s">
        <v>48</v>
      </c>
    </row>
    <row r="116" spans="1:16" ht="12.75" customHeight="1" x14ac:dyDescent="0.2">
      <c r="A116" s="51" t="str">
        <f t="shared" si="6"/>
        <v>BAVM 12 </v>
      </c>
      <c r="B116" s="3" t="str">
        <f t="shared" si="7"/>
        <v>I</v>
      </c>
      <c r="C116" s="51">
        <f t="shared" si="8"/>
        <v>35379.353000000003</v>
      </c>
      <c r="D116" t="str">
        <f t="shared" si="9"/>
        <v>vis</v>
      </c>
      <c r="E116">
        <f>VLOOKUP(C116,Active!C$21:E$957,3,FALSE)</f>
        <v>-3579.0274711696088</v>
      </c>
      <c r="F116" s="3" t="str">
        <f>LEFT(M116,1)</f>
        <v>V</v>
      </c>
      <c r="G116" t="str">
        <f t="shared" si="10"/>
        <v>35379.353</v>
      </c>
      <c r="H116" s="51">
        <f t="shared" si="11"/>
        <v>-3579</v>
      </c>
      <c r="I116" s="70" t="s">
        <v>521</v>
      </c>
      <c r="J116" s="71" t="s">
        <v>522</v>
      </c>
      <c r="K116" s="70">
        <v>-3579</v>
      </c>
      <c r="L116" s="70" t="s">
        <v>398</v>
      </c>
      <c r="M116" s="71" t="s">
        <v>179</v>
      </c>
      <c r="N116" s="71"/>
      <c r="O116" s="72" t="s">
        <v>511</v>
      </c>
      <c r="P116" s="73" t="s">
        <v>48</v>
      </c>
    </row>
    <row r="117" spans="1:16" ht="12.75" customHeight="1" x14ac:dyDescent="0.2">
      <c r="A117" s="51" t="str">
        <f t="shared" si="6"/>
        <v>BAVM 12 </v>
      </c>
      <c r="B117" s="3" t="str">
        <f t="shared" si="7"/>
        <v>I</v>
      </c>
      <c r="C117" s="51">
        <f t="shared" si="8"/>
        <v>35442.442999999999</v>
      </c>
      <c r="D117" t="str">
        <f t="shared" si="9"/>
        <v>vis</v>
      </c>
      <c r="E117">
        <f>VLOOKUP(C117,Active!C$21:E$957,3,FALSE)</f>
        <v>-3557.0242250543215</v>
      </c>
      <c r="F117" s="3" t="s">
        <v>157</v>
      </c>
      <c r="G117" t="str">
        <f t="shared" si="10"/>
        <v>35442.443</v>
      </c>
      <c r="H117" s="51">
        <f t="shared" si="11"/>
        <v>-3557</v>
      </c>
      <c r="I117" s="70" t="s">
        <v>523</v>
      </c>
      <c r="J117" s="71" t="s">
        <v>524</v>
      </c>
      <c r="K117" s="70">
        <v>-3557</v>
      </c>
      <c r="L117" s="70" t="s">
        <v>510</v>
      </c>
      <c r="M117" s="71" t="s">
        <v>179</v>
      </c>
      <c r="N117" s="71"/>
      <c r="O117" s="72" t="s">
        <v>525</v>
      </c>
      <c r="P117" s="73" t="s">
        <v>48</v>
      </c>
    </row>
    <row r="118" spans="1:16" ht="12.75" customHeight="1" x14ac:dyDescent="0.2">
      <c r="A118" s="51" t="str">
        <f t="shared" si="6"/>
        <v>VSB 47 </v>
      </c>
      <c r="B118" s="3" t="str">
        <f t="shared" si="7"/>
        <v>I</v>
      </c>
      <c r="C118" s="51">
        <f t="shared" si="8"/>
        <v>35537.050000000003</v>
      </c>
      <c r="D118" t="str">
        <f t="shared" si="9"/>
        <v>vis</v>
      </c>
      <c r="E118">
        <f>VLOOKUP(C118,Active!C$21:E$957,3,FALSE)</f>
        <v>-3524.0291211514977</v>
      </c>
      <c r="F118" s="3" t="s">
        <v>157</v>
      </c>
      <c r="G118" t="str">
        <f t="shared" si="10"/>
        <v>35537.05</v>
      </c>
      <c r="H118" s="51">
        <f t="shared" si="11"/>
        <v>-3524</v>
      </c>
      <c r="I118" s="70" t="s">
        <v>526</v>
      </c>
      <c r="J118" s="71" t="s">
        <v>527</v>
      </c>
      <c r="K118" s="70">
        <v>-3524</v>
      </c>
      <c r="L118" s="70" t="s">
        <v>528</v>
      </c>
      <c r="M118" s="71" t="s">
        <v>179</v>
      </c>
      <c r="N118" s="71"/>
      <c r="O118" s="72" t="s">
        <v>529</v>
      </c>
      <c r="P118" s="73" t="s">
        <v>43</v>
      </c>
    </row>
    <row r="119" spans="1:16" ht="12.75" customHeight="1" x14ac:dyDescent="0.2">
      <c r="A119" s="51" t="str">
        <f t="shared" si="6"/>
        <v>BAVM 12 </v>
      </c>
      <c r="B119" s="3" t="str">
        <f t="shared" si="7"/>
        <v>I</v>
      </c>
      <c r="C119" s="51">
        <f t="shared" si="8"/>
        <v>35898.351000000002</v>
      </c>
      <c r="D119" t="str">
        <f t="shared" si="9"/>
        <v>vis</v>
      </c>
      <c r="E119">
        <f>VLOOKUP(C119,Active!C$21:E$957,3,FALSE)</f>
        <v>-3398.0219120105912</v>
      </c>
      <c r="F119" s="3" t="s">
        <v>157</v>
      </c>
      <c r="G119" t="str">
        <f t="shared" si="10"/>
        <v>35898.351</v>
      </c>
      <c r="H119" s="51">
        <f t="shared" si="11"/>
        <v>-3398</v>
      </c>
      <c r="I119" s="70" t="s">
        <v>530</v>
      </c>
      <c r="J119" s="71" t="s">
        <v>531</v>
      </c>
      <c r="K119" s="70">
        <v>-3398</v>
      </c>
      <c r="L119" s="70" t="s">
        <v>532</v>
      </c>
      <c r="M119" s="71" t="s">
        <v>179</v>
      </c>
      <c r="N119" s="71"/>
      <c r="O119" s="72" t="s">
        <v>511</v>
      </c>
      <c r="P119" s="73" t="s">
        <v>48</v>
      </c>
    </row>
    <row r="120" spans="1:16" ht="12.75" customHeight="1" x14ac:dyDescent="0.2">
      <c r="A120" s="51" t="str">
        <f t="shared" si="6"/>
        <v>VSB 47 </v>
      </c>
      <c r="B120" s="3" t="str">
        <f t="shared" si="7"/>
        <v>I</v>
      </c>
      <c r="C120" s="51">
        <f t="shared" si="8"/>
        <v>36165.008000000002</v>
      </c>
      <c r="D120" t="str">
        <f t="shared" si="9"/>
        <v>vis</v>
      </c>
      <c r="E120">
        <f>VLOOKUP(C120,Active!C$21:E$957,3,FALSE)</f>
        <v>-3305.0227108794384</v>
      </c>
      <c r="F120" s="3" t="s">
        <v>157</v>
      </c>
      <c r="G120" t="str">
        <f t="shared" si="10"/>
        <v>36165.008</v>
      </c>
      <c r="H120" s="51">
        <f t="shared" si="11"/>
        <v>-3305</v>
      </c>
      <c r="I120" s="70" t="s">
        <v>533</v>
      </c>
      <c r="J120" s="71" t="s">
        <v>534</v>
      </c>
      <c r="K120" s="70">
        <v>-3305</v>
      </c>
      <c r="L120" s="70" t="s">
        <v>517</v>
      </c>
      <c r="M120" s="71" t="s">
        <v>179</v>
      </c>
      <c r="N120" s="71"/>
      <c r="O120" s="72" t="s">
        <v>529</v>
      </c>
      <c r="P120" s="73" t="s">
        <v>43</v>
      </c>
    </row>
    <row r="121" spans="1:16" ht="12.75" customHeight="1" x14ac:dyDescent="0.2">
      <c r="A121" s="51" t="str">
        <f t="shared" si="6"/>
        <v>BAVM 12 </v>
      </c>
      <c r="B121" s="3" t="str">
        <f t="shared" si="7"/>
        <v>I</v>
      </c>
      <c r="C121" s="51">
        <f t="shared" si="8"/>
        <v>36182.199000000001</v>
      </c>
      <c r="D121" t="str">
        <f t="shared" si="9"/>
        <v>vis</v>
      </c>
      <c r="E121">
        <f>VLOOKUP(C121,Active!C$21:E$957,3,FALSE)</f>
        <v>-3299.0271837916607</v>
      </c>
      <c r="F121" s="3" t="s">
        <v>157</v>
      </c>
      <c r="G121" t="str">
        <f t="shared" si="10"/>
        <v>36182.199</v>
      </c>
      <c r="H121" s="51">
        <f t="shared" si="11"/>
        <v>-3299</v>
      </c>
      <c r="I121" s="70" t="s">
        <v>535</v>
      </c>
      <c r="J121" s="71" t="s">
        <v>536</v>
      </c>
      <c r="K121" s="70">
        <v>-3299</v>
      </c>
      <c r="L121" s="70" t="s">
        <v>398</v>
      </c>
      <c r="M121" s="71" t="s">
        <v>179</v>
      </c>
      <c r="N121" s="71"/>
      <c r="O121" s="72" t="s">
        <v>511</v>
      </c>
      <c r="P121" s="73" t="s">
        <v>48</v>
      </c>
    </row>
    <row r="122" spans="1:16" ht="12.75" customHeight="1" x14ac:dyDescent="0.2">
      <c r="A122" s="51" t="str">
        <f t="shared" si="6"/>
        <v>BAVM 13 </v>
      </c>
      <c r="B122" s="3" t="str">
        <f t="shared" si="7"/>
        <v>I</v>
      </c>
      <c r="C122" s="51">
        <f t="shared" si="8"/>
        <v>36460.345000000001</v>
      </c>
      <c r="D122" t="str">
        <f t="shared" si="9"/>
        <v>vis</v>
      </c>
      <c r="E122">
        <f>VLOOKUP(C122,Active!C$21:E$957,3,FALSE)</f>
        <v>-3202.0210830786632</v>
      </c>
      <c r="F122" s="3" t="s">
        <v>157</v>
      </c>
      <c r="G122" t="str">
        <f t="shared" si="10"/>
        <v>36460.345</v>
      </c>
      <c r="H122" s="51">
        <f t="shared" si="11"/>
        <v>-3202</v>
      </c>
      <c r="I122" s="70" t="s">
        <v>537</v>
      </c>
      <c r="J122" s="71" t="s">
        <v>538</v>
      </c>
      <c r="K122" s="70">
        <v>-3202</v>
      </c>
      <c r="L122" s="70" t="s">
        <v>539</v>
      </c>
      <c r="M122" s="71" t="s">
        <v>179</v>
      </c>
      <c r="N122" s="71"/>
      <c r="O122" s="72" t="s">
        <v>507</v>
      </c>
      <c r="P122" s="73" t="s">
        <v>49</v>
      </c>
    </row>
    <row r="123" spans="1:16" ht="12.75" customHeight="1" x14ac:dyDescent="0.2">
      <c r="A123" s="51" t="str">
        <f t="shared" si="6"/>
        <v>BAVM 13 </v>
      </c>
      <c r="B123" s="3" t="str">
        <f t="shared" si="7"/>
        <v>I</v>
      </c>
      <c r="C123" s="51">
        <f t="shared" si="8"/>
        <v>36480.402999999998</v>
      </c>
      <c r="D123" t="str">
        <f t="shared" si="9"/>
        <v>vis</v>
      </c>
      <c r="E123">
        <f>VLOOKUP(C123,Active!C$21:E$957,3,FALSE)</f>
        <v>-3195.0256620835708</v>
      </c>
      <c r="F123" s="3" t="s">
        <v>157</v>
      </c>
      <c r="G123" t="str">
        <f t="shared" si="10"/>
        <v>36480.403</v>
      </c>
      <c r="H123" s="51">
        <f t="shared" si="11"/>
        <v>-3195</v>
      </c>
      <c r="I123" s="70" t="s">
        <v>540</v>
      </c>
      <c r="J123" s="71" t="s">
        <v>541</v>
      </c>
      <c r="K123" s="70">
        <v>-3195</v>
      </c>
      <c r="L123" s="70" t="s">
        <v>452</v>
      </c>
      <c r="M123" s="71" t="s">
        <v>179</v>
      </c>
      <c r="N123" s="71"/>
      <c r="O123" s="72" t="s">
        <v>220</v>
      </c>
      <c r="P123" s="73" t="s">
        <v>49</v>
      </c>
    </row>
    <row r="124" spans="1:16" ht="12.75" customHeight="1" x14ac:dyDescent="0.2">
      <c r="A124" s="51" t="str">
        <f t="shared" si="6"/>
        <v>VSB 47 </v>
      </c>
      <c r="B124" s="3" t="str">
        <f t="shared" si="7"/>
        <v>I</v>
      </c>
      <c r="C124" s="51">
        <f t="shared" si="8"/>
        <v>36489.019999999997</v>
      </c>
      <c r="D124" t="str">
        <f t="shared" si="9"/>
        <v>vis</v>
      </c>
      <c r="E124">
        <f>VLOOKUP(C124,Active!C$21:E$957,3,FALSE)</f>
        <v>-3192.0204002072765</v>
      </c>
      <c r="F124" s="3" t="s">
        <v>157</v>
      </c>
      <c r="G124" t="str">
        <f t="shared" si="10"/>
        <v>36489.02</v>
      </c>
      <c r="H124" s="51">
        <f t="shared" si="11"/>
        <v>-3192</v>
      </c>
      <c r="I124" s="70" t="s">
        <v>542</v>
      </c>
      <c r="J124" s="71" t="s">
        <v>543</v>
      </c>
      <c r="K124" s="70">
        <v>-3192</v>
      </c>
      <c r="L124" s="70" t="s">
        <v>544</v>
      </c>
      <c r="M124" s="71" t="s">
        <v>179</v>
      </c>
      <c r="N124" s="71"/>
      <c r="O124" s="72" t="s">
        <v>545</v>
      </c>
      <c r="P124" s="73" t="s">
        <v>43</v>
      </c>
    </row>
    <row r="125" spans="1:16" ht="12.75" customHeight="1" x14ac:dyDescent="0.2">
      <c r="A125" s="51" t="str">
        <f t="shared" si="6"/>
        <v>VSB 47 </v>
      </c>
      <c r="B125" s="3" t="str">
        <f t="shared" si="7"/>
        <v>I</v>
      </c>
      <c r="C125" s="51">
        <f t="shared" si="8"/>
        <v>36575.031999999999</v>
      </c>
      <c r="D125" t="str">
        <f t="shared" si="9"/>
        <v>vis</v>
      </c>
      <c r="E125">
        <f>VLOOKUP(C125,Active!C$21:E$957,3,FALSE)</f>
        <v>-3162.0228854685183</v>
      </c>
      <c r="F125" s="3" t="s">
        <v>157</v>
      </c>
      <c r="G125" t="str">
        <f t="shared" si="10"/>
        <v>36575.032</v>
      </c>
      <c r="H125" s="51">
        <f t="shared" si="11"/>
        <v>-3162</v>
      </c>
      <c r="I125" s="70" t="s">
        <v>546</v>
      </c>
      <c r="J125" s="71" t="s">
        <v>547</v>
      </c>
      <c r="K125" s="70">
        <v>-3162</v>
      </c>
      <c r="L125" s="70" t="s">
        <v>517</v>
      </c>
      <c r="M125" s="71" t="s">
        <v>179</v>
      </c>
      <c r="N125" s="71"/>
      <c r="O125" s="72" t="s">
        <v>545</v>
      </c>
      <c r="P125" s="73" t="s">
        <v>43</v>
      </c>
    </row>
    <row r="126" spans="1:16" ht="12.75" customHeight="1" x14ac:dyDescent="0.2">
      <c r="A126" s="51" t="str">
        <f t="shared" si="6"/>
        <v>BAVM 13 </v>
      </c>
      <c r="B126" s="3" t="str">
        <f t="shared" si="7"/>
        <v>I</v>
      </c>
      <c r="C126" s="51">
        <f t="shared" si="8"/>
        <v>36847.425000000003</v>
      </c>
      <c r="D126" t="str">
        <f t="shared" si="9"/>
        <v>vis</v>
      </c>
      <c r="E126">
        <f>VLOOKUP(C126,Active!C$21:E$957,3,FALSE)</f>
        <v>-3067.0231990034395</v>
      </c>
      <c r="F126" s="3" t="s">
        <v>157</v>
      </c>
      <c r="G126" t="str">
        <f t="shared" si="10"/>
        <v>36847.425</v>
      </c>
      <c r="H126" s="51">
        <f t="shared" si="11"/>
        <v>-3067</v>
      </c>
      <c r="I126" s="70" t="s">
        <v>548</v>
      </c>
      <c r="J126" s="71" t="s">
        <v>549</v>
      </c>
      <c r="K126" s="70">
        <v>-3067</v>
      </c>
      <c r="L126" s="70" t="s">
        <v>550</v>
      </c>
      <c r="M126" s="71" t="s">
        <v>179</v>
      </c>
      <c r="N126" s="71"/>
      <c r="O126" s="72" t="s">
        <v>511</v>
      </c>
      <c r="P126" s="73" t="s">
        <v>49</v>
      </c>
    </row>
    <row r="127" spans="1:16" ht="12.75" customHeight="1" x14ac:dyDescent="0.2">
      <c r="A127" s="51" t="str">
        <f t="shared" si="6"/>
        <v>BAVM 15 </v>
      </c>
      <c r="B127" s="3" t="str">
        <f t="shared" si="7"/>
        <v>I</v>
      </c>
      <c r="C127" s="51">
        <f t="shared" si="8"/>
        <v>37323.421999999999</v>
      </c>
      <c r="D127" t="str">
        <f t="shared" si="9"/>
        <v>vis</v>
      </c>
      <c r="E127">
        <f>VLOOKUP(C127,Active!C$21:E$957,3,FALSE)</f>
        <v>-2901.0146534155679</v>
      </c>
      <c r="F127" s="3" t="s">
        <v>157</v>
      </c>
      <c r="G127" t="str">
        <f t="shared" si="10"/>
        <v>37323.422</v>
      </c>
      <c r="H127" s="51">
        <f t="shared" si="11"/>
        <v>-2901</v>
      </c>
      <c r="I127" s="70" t="s">
        <v>551</v>
      </c>
      <c r="J127" s="71" t="s">
        <v>552</v>
      </c>
      <c r="K127" s="70">
        <v>-2901</v>
      </c>
      <c r="L127" s="70" t="s">
        <v>553</v>
      </c>
      <c r="M127" s="71" t="s">
        <v>179</v>
      </c>
      <c r="N127" s="71"/>
      <c r="O127" s="72" t="s">
        <v>511</v>
      </c>
      <c r="P127" s="73" t="s">
        <v>50</v>
      </c>
    </row>
    <row r="128" spans="1:16" ht="12.75" customHeight="1" x14ac:dyDescent="0.2">
      <c r="A128" s="51" t="str">
        <f t="shared" si="6"/>
        <v>BAVM 15 </v>
      </c>
      <c r="B128" s="3" t="str">
        <f t="shared" si="7"/>
        <v>I</v>
      </c>
      <c r="C128" s="51">
        <f t="shared" si="8"/>
        <v>37323.423000000003</v>
      </c>
      <c r="D128" t="str">
        <f t="shared" si="9"/>
        <v>vis</v>
      </c>
      <c r="E128">
        <f>VLOOKUP(C128,Active!C$21:E$957,3,FALSE)</f>
        <v>-2901.0143046559197</v>
      </c>
      <c r="F128" s="3" t="s">
        <v>157</v>
      </c>
      <c r="G128" t="str">
        <f t="shared" si="10"/>
        <v>37323.423</v>
      </c>
      <c r="H128" s="51">
        <f t="shared" si="11"/>
        <v>-2901</v>
      </c>
      <c r="I128" s="70" t="s">
        <v>554</v>
      </c>
      <c r="J128" s="71" t="s">
        <v>555</v>
      </c>
      <c r="K128" s="70">
        <v>-2901</v>
      </c>
      <c r="L128" s="70" t="s">
        <v>556</v>
      </c>
      <c r="M128" s="71" t="s">
        <v>179</v>
      </c>
      <c r="N128" s="71"/>
      <c r="O128" s="72" t="s">
        <v>557</v>
      </c>
      <c r="P128" s="73" t="s">
        <v>50</v>
      </c>
    </row>
    <row r="129" spans="1:16" ht="12.75" customHeight="1" x14ac:dyDescent="0.2">
      <c r="A129" s="51" t="str">
        <f t="shared" si="6"/>
        <v>BAVM 15 </v>
      </c>
      <c r="B129" s="3" t="str">
        <f t="shared" si="7"/>
        <v>I</v>
      </c>
      <c r="C129" s="51">
        <f t="shared" si="8"/>
        <v>37323.427000000003</v>
      </c>
      <c r="D129" t="str">
        <f t="shared" si="9"/>
        <v>vis</v>
      </c>
      <c r="E129">
        <f>VLOOKUP(C129,Active!C$21:E$957,3,FALSE)</f>
        <v>-2901.0129096173323</v>
      </c>
      <c r="F129" s="3" t="s">
        <v>157</v>
      </c>
      <c r="G129" t="str">
        <f t="shared" si="10"/>
        <v>37323.427</v>
      </c>
      <c r="H129" s="51">
        <f t="shared" si="11"/>
        <v>-2901</v>
      </c>
      <c r="I129" s="70" t="s">
        <v>558</v>
      </c>
      <c r="J129" s="71" t="s">
        <v>559</v>
      </c>
      <c r="K129" s="70">
        <v>-2901</v>
      </c>
      <c r="L129" s="70" t="s">
        <v>560</v>
      </c>
      <c r="M129" s="71" t="s">
        <v>179</v>
      </c>
      <c r="N129" s="71"/>
      <c r="O129" s="72" t="s">
        <v>561</v>
      </c>
      <c r="P129" s="73" t="s">
        <v>50</v>
      </c>
    </row>
    <row r="130" spans="1:16" ht="12.75" customHeight="1" x14ac:dyDescent="0.2">
      <c r="A130" s="51" t="str">
        <f t="shared" si="6"/>
        <v>BAVM 15 </v>
      </c>
      <c r="B130" s="3" t="str">
        <f t="shared" si="7"/>
        <v>I</v>
      </c>
      <c r="C130" s="51">
        <f t="shared" si="8"/>
        <v>37326.286</v>
      </c>
      <c r="D130" t="str">
        <f t="shared" si="9"/>
        <v>vis</v>
      </c>
      <c r="E130">
        <f>VLOOKUP(C130,Active!C$21:E$957,3,FALSE)</f>
        <v>-2900.0158057871922</v>
      </c>
      <c r="F130" s="3" t="s">
        <v>157</v>
      </c>
      <c r="G130" t="str">
        <f t="shared" si="10"/>
        <v>37326.286</v>
      </c>
      <c r="H130" s="51">
        <f t="shared" si="11"/>
        <v>-2900</v>
      </c>
      <c r="I130" s="70" t="s">
        <v>562</v>
      </c>
      <c r="J130" s="71" t="s">
        <v>563</v>
      </c>
      <c r="K130" s="70">
        <v>-2900</v>
      </c>
      <c r="L130" s="70" t="s">
        <v>564</v>
      </c>
      <c r="M130" s="71" t="s">
        <v>179</v>
      </c>
      <c r="N130" s="71"/>
      <c r="O130" s="72" t="s">
        <v>511</v>
      </c>
      <c r="P130" s="73" t="s">
        <v>50</v>
      </c>
    </row>
    <row r="131" spans="1:16" ht="12.75" customHeight="1" x14ac:dyDescent="0.2">
      <c r="A131" s="51" t="str">
        <f t="shared" si="6"/>
        <v>BAVM 15 </v>
      </c>
      <c r="B131" s="3" t="str">
        <f t="shared" si="7"/>
        <v>I</v>
      </c>
      <c r="C131" s="51">
        <f t="shared" si="8"/>
        <v>37561.400999999998</v>
      </c>
      <c r="D131" t="str">
        <f t="shared" si="9"/>
        <v>vis</v>
      </c>
      <c r="E131">
        <f>VLOOKUP(C131,Active!C$21:E$957,3,FALSE)</f>
        <v>-2818.0171814347436</v>
      </c>
      <c r="F131" s="3" t="s">
        <v>157</v>
      </c>
      <c r="G131" t="str">
        <f t="shared" si="10"/>
        <v>37561.401</v>
      </c>
      <c r="H131" s="51">
        <f t="shared" si="11"/>
        <v>-2818</v>
      </c>
      <c r="I131" s="70" t="s">
        <v>565</v>
      </c>
      <c r="J131" s="71" t="s">
        <v>566</v>
      </c>
      <c r="K131" s="70">
        <v>-2818</v>
      </c>
      <c r="L131" s="70" t="s">
        <v>567</v>
      </c>
      <c r="M131" s="71" t="s">
        <v>179</v>
      </c>
      <c r="N131" s="71"/>
      <c r="O131" s="72" t="s">
        <v>568</v>
      </c>
      <c r="P131" s="73" t="s">
        <v>50</v>
      </c>
    </row>
    <row r="132" spans="1:16" ht="12.75" customHeight="1" x14ac:dyDescent="0.2">
      <c r="A132" s="51" t="str">
        <f t="shared" si="6"/>
        <v>BAVM 15 </v>
      </c>
      <c r="B132" s="3" t="str">
        <f t="shared" si="7"/>
        <v>I</v>
      </c>
      <c r="C132" s="51">
        <f t="shared" si="8"/>
        <v>37578.601999999999</v>
      </c>
      <c r="D132" t="str">
        <f t="shared" si="9"/>
        <v>vis</v>
      </c>
      <c r="E132">
        <f>VLOOKUP(C132,Active!C$21:E$957,3,FALSE)</f>
        <v>-2812.0181667504976</v>
      </c>
      <c r="F132" s="3" t="s">
        <v>157</v>
      </c>
      <c r="G132" t="str">
        <f t="shared" si="10"/>
        <v>37578.602</v>
      </c>
      <c r="H132" s="51">
        <f t="shared" si="11"/>
        <v>-2812</v>
      </c>
      <c r="I132" s="70" t="s">
        <v>569</v>
      </c>
      <c r="J132" s="71" t="s">
        <v>570</v>
      </c>
      <c r="K132" s="70">
        <v>-2812</v>
      </c>
      <c r="L132" s="70" t="s">
        <v>571</v>
      </c>
      <c r="M132" s="71" t="s">
        <v>179</v>
      </c>
      <c r="N132" s="71"/>
      <c r="O132" s="72" t="s">
        <v>568</v>
      </c>
      <c r="P132" s="73" t="s">
        <v>50</v>
      </c>
    </row>
    <row r="133" spans="1:16" ht="12.75" customHeight="1" x14ac:dyDescent="0.2">
      <c r="A133" s="51" t="str">
        <f t="shared" si="6"/>
        <v>BAVM 15 </v>
      </c>
      <c r="B133" s="3" t="str">
        <f t="shared" si="7"/>
        <v>I</v>
      </c>
      <c r="C133" s="51">
        <f t="shared" si="8"/>
        <v>37578.605000000003</v>
      </c>
      <c r="D133" t="str">
        <f t="shared" si="9"/>
        <v>vis</v>
      </c>
      <c r="E133">
        <f>VLOOKUP(C133,Active!C$21:E$957,3,FALSE)</f>
        <v>-2812.0171204715557</v>
      </c>
      <c r="F133" s="3" t="s">
        <v>157</v>
      </c>
      <c r="G133" t="str">
        <f t="shared" si="10"/>
        <v>37578.605</v>
      </c>
      <c r="H133" s="51">
        <f t="shared" si="11"/>
        <v>-2812</v>
      </c>
      <c r="I133" s="70" t="s">
        <v>572</v>
      </c>
      <c r="J133" s="71" t="s">
        <v>573</v>
      </c>
      <c r="K133" s="70">
        <v>-2812</v>
      </c>
      <c r="L133" s="70" t="s">
        <v>567</v>
      </c>
      <c r="M133" s="71" t="s">
        <v>179</v>
      </c>
      <c r="N133" s="71"/>
      <c r="O133" s="72" t="s">
        <v>574</v>
      </c>
      <c r="P133" s="73" t="s">
        <v>50</v>
      </c>
    </row>
    <row r="134" spans="1:16" ht="12.75" customHeight="1" x14ac:dyDescent="0.2">
      <c r="A134" s="51" t="str">
        <f t="shared" si="6"/>
        <v>BAVM 15 </v>
      </c>
      <c r="B134" s="3" t="str">
        <f t="shared" si="7"/>
        <v>I</v>
      </c>
      <c r="C134" s="51">
        <f t="shared" si="8"/>
        <v>37578.606</v>
      </c>
      <c r="D134" t="str">
        <f t="shared" si="9"/>
        <v>vis</v>
      </c>
      <c r="E134">
        <f>VLOOKUP(C134,Active!C$21:E$957,3,FALSE)</f>
        <v>-2812.0167717119102</v>
      </c>
      <c r="F134" s="3" t="s">
        <v>157</v>
      </c>
      <c r="G134" t="str">
        <f t="shared" si="10"/>
        <v>37578.606</v>
      </c>
      <c r="H134" s="51">
        <f t="shared" si="11"/>
        <v>-2812</v>
      </c>
      <c r="I134" s="70" t="s">
        <v>575</v>
      </c>
      <c r="J134" s="71" t="s">
        <v>576</v>
      </c>
      <c r="K134" s="70">
        <v>-2812</v>
      </c>
      <c r="L134" s="70" t="s">
        <v>577</v>
      </c>
      <c r="M134" s="71" t="s">
        <v>179</v>
      </c>
      <c r="N134" s="71"/>
      <c r="O134" s="72" t="s">
        <v>578</v>
      </c>
      <c r="P134" s="73" t="s">
        <v>50</v>
      </c>
    </row>
    <row r="135" spans="1:16" ht="12.75" customHeight="1" x14ac:dyDescent="0.2">
      <c r="A135" s="51" t="str">
        <f t="shared" si="6"/>
        <v>BAVM 15 </v>
      </c>
      <c r="B135" s="3" t="str">
        <f t="shared" si="7"/>
        <v>I</v>
      </c>
      <c r="C135" s="51">
        <f t="shared" si="8"/>
        <v>37667.482000000004</v>
      </c>
      <c r="D135" t="str">
        <f t="shared" si="9"/>
        <v>vis</v>
      </c>
      <c r="E135">
        <f>VLOOKUP(C135,Active!C$21:E$957,3,FALSE)</f>
        <v>-2781.0204093447765</v>
      </c>
      <c r="F135" s="3" t="s">
        <v>157</v>
      </c>
      <c r="G135" t="str">
        <f t="shared" si="10"/>
        <v>37667.482</v>
      </c>
      <c r="H135" s="51">
        <f t="shared" si="11"/>
        <v>-2781</v>
      </c>
      <c r="I135" s="70" t="s">
        <v>579</v>
      </c>
      <c r="J135" s="71" t="s">
        <v>580</v>
      </c>
      <c r="K135" s="70">
        <v>-2781</v>
      </c>
      <c r="L135" s="70" t="s">
        <v>581</v>
      </c>
      <c r="M135" s="71" t="s">
        <v>179</v>
      </c>
      <c r="N135" s="71"/>
      <c r="O135" s="72" t="s">
        <v>578</v>
      </c>
      <c r="P135" s="73" t="s">
        <v>50</v>
      </c>
    </row>
    <row r="136" spans="1:16" ht="12.75" customHeight="1" x14ac:dyDescent="0.2">
      <c r="A136" s="51" t="str">
        <f t="shared" si="6"/>
        <v>BAVM 15 </v>
      </c>
      <c r="B136" s="3" t="str">
        <f t="shared" si="7"/>
        <v>I</v>
      </c>
      <c r="C136" s="51">
        <f t="shared" si="8"/>
        <v>37667.485000000001</v>
      </c>
      <c r="D136" t="str">
        <f t="shared" si="9"/>
        <v>vis</v>
      </c>
      <c r="E136">
        <f>VLOOKUP(C136,Active!C$21:E$957,3,FALSE)</f>
        <v>-2781.0193630658373</v>
      </c>
      <c r="F136" s="3" t="s">
        <v>157</v>
      </c>
      <c r="G136" t="str">
        <f t="shared" si="10"/>
        <v>37667.485</v>
      </c>
      <c r="H136" s="51">
        <f t="shared" si="11"/>
        <v>-2781</v>
      </c>
      <c r="I136" s="70" t="s">
        <v>582</v>
      </c>
      <c r="J136" s="71" t="s">
        <v>583</v>
      </c>
      <c r="K136" s="70">
        <v>-2781</v>
      </c>
      <c r="L136" s="70" t="s">
        <v>584</v>
      </c>
      <c r="M136" s="71" t="s">
        <v>179</v>
      </c>
      <c r="N136" s="71"/>
      <c r="O136" s="72" t="s">
        <v>574</v>
      </c>
      <c r="P136" s="73" t="s">
        <v>50</v>
      </c>
    </row>
    <row r="137" spans="1:16" ht="12.75" customHeight="1" x14ac:dyDescent="0.2">
      <c r="A137" s="51" t="str">
        <f t="shared" si="6"/>
        <v>BAVM 15 </v>
      </c>
      <c r="B137" s="3" t="str">
        <f t="shared" si="7"/>
        <v>I</v>
      </c>
      <c r="C137" s="51">
        <f t="shared" si="8"/>
        <v>37667.49</v>
      </c>
      <c r="D137" t="str">
        <f t="shared" si="9"/>
        <v>vis</v>
      </c>
      <c r="E137">
        <f>VLOOKUP(C137,Active!C$21:E$957,3,FALSE)</f>
        <v>-2781.0176192676045</v>
      </c>
      <c r="F137" s="3" t="s">
        <v>157</v>
      </c>
      <c r="G137" t="str">
        <f t="shared" si="10"/>
        <v>37667.490</v>
      </c>
      <c r="H137" s="51">
        <f t="shared" si="11"/>
        <v>-2781</v>
      </c>
      <c r="I137" s="70" t="s">
        <v>585</v>
      </c>
      <c r="J137" s="71" t="s">
        <v>586</v>
      </c>
      <c r="K137" s="70">
        <v>-2781</v>
      </c>
      <c r="L137" s="70" t="s">
        <v>587</v>
      </c>
      <c r="M137" s="71" t="s">
        <v>179</v>
      </c>
      <c r="N137" s="71"/>
      <c r="O137" s="72" t="s">
        <v>568</v>
      </c>
      <c r="P137" s="73" t="s">
        <v>50</v>
      </c>
    </row>
    <row r="138" spans="1:16" ht="12.75" customHeight="1" x14ac:dyDescent="0.2">
      <c r="A138" s="51" t="str">
        <f t="shared" si="6"/>
        <v>BAVM 15 </v>
      </c>
      <c r="B138" s="3" t="str">
        <f t="shared" si="7"/>
        <v>I</v>
      </c>
      <c r="C138" s="51">
        <f t="shared" si="8"/>
        <v>37925.552000000003</v>
      </c>
      <c r="D138" t="str">
        <f t="shared" si="9"/>
        <v>vis</v>
      </c>
      <c r="E138">
        <f>VLOOKUP(C138,Active!C$21:E$957,3,FALSE)</f>
        <v>-2691.016007300515</v>
      </c>
      <c r="F138" s="3" t="s">
        <v>157</v>
      </c>
      <c r="G138" t="str">
        <f t="shared" si="10"/>
        <v>37925.552</v>
      </c>
      <c r="H138" s="51">
        <f t="shared" si="11"/>
        <v>-2691</v>
      </c>
      <c r="I138" s="70" t="s">
        <v>588</v>
      </c>
      <c r="J138" s="71" t="s">
        <v>589</v>
      </c>
      <c r="K138" s="70">
        <v>-2691</v>
      </c>
      <c r="L138" s="70" t="s">
        <v>590</v>
      </c>
      <c r="M138" s="71" t="s">
        <v>179</v>
      </c>
      <c r="N138" s="71"/>
      <c r="O138" s="72" t="s">
        <v>578</v>
      </c>
      <c r="P138" s="73" t="s">
        <v>50</v>
      </c>
    </row>
    <row r="139" spans="1:16" ht="12.75" customHeight="1" x14ac:dyDescent="0.2">
      <c r="A139" s="51" t="str">
        <f t="shared" ref="A139:A202" si="12">P139</f>
        <v>BAVM 15 </v>
      </c>
      <c r="B139" s="3" t="str">
        <f t="shared" ref="B139:B202" si="13">IF(H139=INT(H139),"I","II")</f>
        <v>I</v>
      </c>
      <c r="C139" s="51">
        <f t="shared" ref="C139:C202" si="14">1*G139</f>
        <v>37928.417999999998</v>
      </c>
      <c r="D139" t="str">
        <f t="shared" ref="D139:D202" si="15">VLOOKUP(F139,I$1:J$5,2,FALSE)</f>
        <v>vis</v>
      </c>
      <c r="E139">
        <f>VLOOKUP(C139,Active!C$21:E$957,3,FALSE)</f>
        <v>-2690.0164621528484</v>
      </c>
      <c r="F139" s="3" t="s">
        <v>157</v>
      </c>
      <c r="G139" t="str">
        <f t="shared" ref="G139:G202" si="16">MID(I139,3,LEN(I139)-3)</f>
        <v>37928.418</v>
      </c>
      <c r="H139" s="51">
        <f t="shared" ref="H139:H202" si="17">1*K139</f>
        <v>-2690</v>
      </c>
      <c r="I139" s="70" t="s">
        <v>591</v>
      </c>
      <c r="J139" s="71" t="s">
        <v>592</v>
      </c>
      <c r="K139" s="70">
        <v>-2690</v>
      </c>
      <c r="L139" s="70" t="s">
        <v>593</v>
      </c>
      <c r="M139" s="71" t="s">
        <v>179</v>
      </c>
      <c r="N139" s="71"/>
      <c r="O139" s="72" t="s">
        <v>594</v>
      </c>
      <c r="P139" s="73" t="s">
        <v>50</v>
      </c>
    </row>
    <row r="140" spans="1:16" ht="12.75" customHeight="1" x14ac:dyDescent="0.2">
      <c r="A140" s="51" t="str">
        <f t="shared" si="12"/>
        <v>BAVM 18 </v>
      </c>
      <c r="B140" s="3" t="str">
        <f t="shared" si="13"/>
        <v>I</v>
      </c>
      <c r="C140" s="51">
        <f t="shared" si="14"/>
        <v>38315.512999999999</v>
      </c>
      <c r="D140" t="str">
        <f t="shared" si="15"/>
        <v>vis</v>
      </c>
      <c r="E140">
        <f>VLOOKUP(C140,Active!C$21:E$957,3,FALSE)</f>
        <v>-2555.0133466829234</v>
      </c>
      <c r="F140" s="3" t="s">
        <v>157</v>
      </c>
      <c r="G140" t="str">
        <f t="shared" si="16"/>
        <v>38315.513</v>
      </c>
      <c r="H140" s="51">
        <f t="shared" si="17"/>
        <v>-2555</v>
      </c>
      <c r="I140" s="70" t="s">
        <v>595</v>
      </c>
      <c r="J140" s="71" t="s">
        <v>596</v>
      </c>
      <c r="K140" s="70">
        <v>-2555</v>
      </c>
      <c r="L140" s="70" t="s">
        <v>597</v>
      </c>
      <c r="M140" s="71" t="s">
        <v>179</v>
      </c>
      <c r="N140" s="71"/>
      <c r="O140" s="72" t="s">
        <v>594</v>
      </c>
      <c r="P140" s="73" t="s">
        <v>51</v>
      </c>
    </row>
    <row r="141" spans="1:16" ht="12.75" customHeight="1" x14ac:dyDescent="0.2">
      <c r="A141" s="51" t="str">
        <f t="shared" si="12"/>
        <v>BAVM 18 </v>
      </c>
      <c r="B141" s="3" t="str">
        <f t="shared" si="13"/>
        <v>I</v>
      </c>
      <c r="C141" s="51">
        <f t="shared" si="14"/>
        <v>38318.358999999997</v>
      </c>
      <c r="D141" t="str">
        <f t="shared" si="15"/>
        <v>vis</v>
      </c>
      <c r="E141">
        <f>VLOOKUP(C141,Active!C$21:E$957,3,FALSE)</f>
        <v>-2554.0207767281909</v>
      </c>
      <c r="F141" s="3" t="s">
        <v>157</v>
      </c>
      <c r="G141" t="str">
        <f t="shared" si="16"/>
        <v>38318.359</v>
      </c>
      <c r="H141" s="51">
        <f t="shared" si="17"/>
        <v>-2554</v>
      </c>
      <c r="I141" s="70" t="s">
        <v>598</v>
      </c>
      <c r="J141" s="71" t="s">
        <v>599</v>
      </c>
      <c r="K141" s="70">
        <v>-2554</v>
      </c>
      <c r="L141" s="70" t="s">
        <v>600</v>
      </c>
      <c r="M141" s="71" t="s">
        <v>179</v>
      </c>
      <c r="N141" s="71"/>
      <c r="O141" s="72" t="s">
        <v>601</v>
      </c>
      <c r="P141" s="73" t="s">
        <v>51</v>
      </c>
    </row>
    <row r="142" spans="1:16" ht="12.75" customHeight="1" x14ac:dyDescent="0.2">
      <c r="A142" s="51" t="str">
        <f t="shared" si="12"/>
        <v>BAVM 18 </v>
      </c>
      <c r="B142" s="3" t="str">
        <f t="shared" si="13"/>
        <v>I</v>
      </c>
      <c r="C142" s="51">
        <f t="shared" si="14"/>
        <v>38639.483</v>
      </c>
      <c r="D142" t="str">
        <f t="shared" si="15"/>
        <v>vis</v>
      </c>
      <c r="E142">
        <f>VLOOKUP(C142,Active!C$21:E$957,3,FALSE)</f>
        <v>-2442.0256839159238</v>
      </c>
      <c r="F142" s="3" t="s">
        <v>157</v>
      </c>
      <c r="G142" t="str">
        <f t="shared" si="16"/>
        <v>38639.483</v>
      </c>
      <c r="H142" s="51">
        <f t="shared" si="17"/>
        <v>-2442</v>
      </c>
      <c r="I142" s="70" t="s">
        <v>602</v>
      </c>
      <c r="J142" s="71" t="s">
        <v>603</v>
      </c>
      <c r="K142" s="70">
        <v>-2442</v>
      </c>
      <c r="L142" s="70" t="s">
        <v>452</v>
      </c>
      <c r="M142" s="71" t="s">
        <v>179</v>
      </c>
      <c r="N142" s="71"/>
      <c r="O142" s="72" t="s">
        <v>604</v>
      </c>
      <c r="P142" s="73" t="s">
        <v>51</v>
      </c>
    </row>
    <row r="143" spans="1:16" ht="12.75" customHeight="1" x14ac:dyDescent="0.2">
      <c r="A143" s="51" t="str">
        <f t="shared" si="12"/>
        <v>BAVM 18 </v>
      </c>
      <c r="B143" s="3" t="str">
        <f t="shared" si="13"/>
        <v>I</v>
      </c>
      <c r="C143" s="51">
        <f t="shared" si="14"/>
        <v>38642.360999999997</v>
      </c>
      <c r="D143" t="str">
        <f t="shared" si="15"/>
        <v>vis</v>
      </c>
      <c r="E143">
        <f>VLOOKUP(C143,Active!C$21:E$957,3,FALSE)</f>
        <v>-2441.0219536524951</v>
      </c>
      <c r="F143" s="3" t="s">
        <v>157</v>
      </c>
      <c r="G143" t="str">
        <f t="shared" si="16"/>
        <v>38642.361</v>
      </c>
      <c r="H143" s="51">
        <f t="shared" si="17"/>
        <v>-2441</v>
      </c>
      <c r="I143" s="70" t="s">
        <v>605</v>
      </c>
      <c r="J143" s="71" t="s">
        <v>606</v>
      </c>
      <c r="K143" s="70">
        <v>-2441</v>
      </c>
      <c r="L143" s="70" t="s">
        <v>607</v>
      </c>
      <c r="M143" s="71" t="s">
        <v>179</v>
      </c>
      <c r="N143" s="71"/>
      <c r="O143" s="72" t="s">
        <v>601</v>
      </c>
      <c r="P143" s="73" t="s">
        <v>51</v>
      </c>
    </row>
    <row r="144" spans="1:16" ht="12.75" customHeight="1" x14ac:dyDescent="0.2">
      <c r="A144" s="51" t="str">
        <f t="shared" si="12"/>
        <v>BAVM 18 </v>
      </c>
      <c r="B144" s="3" t="str">
        <f t="shared" si="13"/>
        <v>I</v>
      </c>
      <c r="C144" s="51">
        <f t="shared" si="14"/>
        <v>38708.328000000001</v>
      </c>
      <c r="D144" t="str">
        <f t="shared" si="15"/>
        <v>vis</v>
      </c>
      <c r="E144">
        <f>VLOOKUP(C144,Active!C$21:E$957,3,FALSE)</f>
        <v>-2418.0153260334218</v>
      </c>
      <c r="F144" s="3" t="s">
        <v>157</v>
      </c>
      <c r="G144" t="str">
        <f t="shared" si="16"/>
        <v>38708.328</v>
      </c>
      <c r="H144" s="51">
        <f t="shared" si="17"/>
        <v>-2418</v>
      </c>
      <c r="I144" s="70" t="s">
        <v>608</v>
      </c>
      <c r="J144" s="71" t="s">
        <v>609</v>
      </c>
      <c r="K144" s="70">
        <v>-2418</v>
      </c>
      <c r="L144" s="70" t="s">
        <v>610</v>
      </c>
      <c r="M144" s="71" t="s">
        <v>179</v>
      </c>
      <c r="N144" s="71"/>
      <c r="O144" s="72" t="s">
        <v>601</v>
      </c>
      <c r="P144" s="73" t="s">
        <v>51</v>
      </c>
    </row>
    <row r="145" spans="1:16" ht="12.75" customHeight="1" x14ac:dyDescent="0.2">
      <c r="A145" s="51" t="str">
        <f t="shared" si="12"/>
        <v>BAVM 18 </v>
      </c>
      <c r="B145" s="3" t="str">
        <f t="shared" si="13"/>
        <v>I</v>
      </c>
      <c r="C145" s="51">
        <f t="shared" si="14"/>
        <v>38817.288</v>
      </c>
      <c r="D145" t="str">
        <f t="shared" si="15"/>
        <v>vis</v>
      </c>
      <c r="E145">
        <f>VLOOKUP(C145,Active!C$21:E$957,3,FALSE)</f>
        <v>-2380.0144749203801</v>
      </c>
      <c r="F145" s="3" t="s">
        <v>157</v>
      </c>
      <c r="G145" t="str">
        <f t="shared" si="16"/>
        <v>38817.288</v>
      </c>
      <c r="H145" s="51">
        <f t="shared" si="17"/>
        <v>-2380</v>
      </c>
      <c r="I145" s="70" t="s">
        <v>611</v>
      </c>
      <c r="J145" s="71" t="s">
        <v>612</v>
      </c>
      <c r="K145" s="70">
        <v>-2380</v>
      </c>
      <c r="L145" s="70" t="s">
        <v>556</v>
      </c>
      <c r="M145" s="71" t="s">
        <v>179</v>
      </c>
      <c r="N145" s="71"/>
      <c r="O145" s="72" t="s">
        <v>220</v>
      </c>
      <c r="P145" s="73" t="s">
        <v>51</v>
      </c>
    </row>
    <row r="146" spans="1:16" ht="12.75" customHeight="1" x14ac:dyDescent="0.2">
      <c r="A146" s="51" t="str">
        <f t="shared" si="12"/>
        <v>BAVM 18 </v>
      </c>
      <c r="B146" s="3" t="str">
        <f t="shared" si="13"/>
        <v>I</v>
      </c>
      <c r="C146" s="51">
        <f t="shared" si="14"/>
        <v>39026.593999999997</v>
      </c>
      <c r="D146" t="str">
        <f t="shared" si="15"/>
        <v>vis</v>
      </c>
      <c r="E146">
        <f>VLOOKUP(C146,Active!C$21:E$957,3,FALSE)</f>
        <v>-2307.0169882916516</v>
      </c>
      <c r="F146" s="3" t="s">
        <v>157</v>
      </c>
      <c r="G146" t="str">
        <f t="shared" si="16"/>
        <v>39026.594</v>
      </c>
      <c r="H146" s="51">
        <f t="shared" si="17"/>
        <v>-2307</v>
      </c>
      <c r="I146" s="70" t="s">
        <v>613</v>
      </c>
      <c r="J146" s="71" t="s">
        <v>614</v>
      </c>
      <c r="K146" s="70">
        <v>-2307</v>
      </c>
      <c r="L146" s="70" t="s">
        <v>577</v>
      </c>
      <c r="M146" s="71" t="s">
        <v>179</v>
      </c>
      <c r="N146" s="71"/>
      <c r="O146" s="72" t="s">
        <v>220</v>
      </c>
      <c r="P146" s="73" t="s">
        <v>51</v>
      </c>
    </row>
    <row r="147" spans="1:16" ht="12.75" customHeight="1" x14ac:dyDescent="0.2">
      <c r="A147" s="51" t="str">
        <f t="shared" si="12"/>
        <v>BAVM 18 </v>
      </c>
      <c r="B147" s="3" t="str">
        <f t="shared" si="13"/>
        <v>I</v>
      </c>
      <c r="C147" s="51">
        <f t="shared" si="14"/>
        <v>39029.474999999999</v>
      </c>
      <c r="D147" t="str">
        <f t="shared" si="15"/>
        <v>vis</v>
      </c>
      <c r="E147">
        <f>VLOOKUP(C147,Active!C$21:E$957,3,FALSE)</f>
        <v>-2306.0122117492811</v>
      </c>
      <c r="F147" s="3" t="s">
        <v>157</v>
      </c>
      <c r="G147" t="str">
        <f t="shared" si="16"/>
        <v>39029.475</v>
      </c>
      <c r="H147" s="51">
        <f t="shared" si="17"/>
        <v>-2306</v>
      </c>
      <c r="I147" s="70" t="s">
        <v>615</v>
      </c>
      <c r="J147" s="71" t="s">
        <v>616</v>
      </c>
      <c r="K147" s="70">
        <v>-2306</v>
      </c>
      <c r="L147" s="70" t="s">
        <v>617</v>
      </c>
      <c r="M147" s="71" t="s">
        <v>179</v>
      </c>
      <c r="N147" s="71"/>
      <c r="O147" s="72" t="s">
        <v>601</v>
      </c>
      <c r="P147" s="73" t="s">
        <v>51</v>
      </c>
    </row>
    <row r="148" spans="1:16" ht="12.75" customHeight="1" x14ac:dyDescent="0.2">
      <c r="A148" s="51" t="str">
        <f t="shared" si="12"/>
        <v>BAVM 18 </v>
      </c>
      <c r="B148" s="3" t="str">
        <f t="shared" si="13"/>
        <v>I</v>
      </c>
      <c r="C148" s="51">
        <f t="shared" si="14"/>
        <v>39052.411999999997</v>
      </c>
      <c r="D148" t="str">
        <f t="shared" si="15"/>
        <v>vis</v>
      </c>
      <c r="E148">
        <f>VLOOKUP(C148,Active!C$21:E$957,3,FALSE)</f>
        <v>-2298.0127117311113</v>
      </c>
      <c r="F148" s="3" t="s">
        <v>157</v>
      </c>
      <c r="G148" t="str">
        <f t="shared" si="16"/>
        <v>39052.412</v>
      </c>
      <c r="H148" s="51">
        <f t="shared" si="17"/>
        <v>-2298</v>
      </c>
      <c r="I148" s="70" t="s">
        <v>618</v>
      </c>
      <c r="J148" s="71" t="s">
        <v>619</v>
      </c>
      <c r="K148" s="70">
        <v>-2298</v>
      </c>
      <c r="L148" s="70" t="s">
        <v>620</v>
      </c>
      <c r="M148" s="71" t="s">
        <v>179</v>
      </c>
      <c r="N148" s="71"/>
      <c r="O148" s="72" t="s">
        <v>601</v>
      </c>
      <c r="P148" s="73" t="s">
        <v>51</v>
      </c>
    </row>
    <row r="149" spans="1:16" ht="12.75" customHeight="1" x14ac:dyDescent="0.2">
      <c r="A149" s="51" t="str">
        <f t="shared" si="12"/>
        <v>BAVM 23 </v>
      </c>
      <c r="B149" s="3" t="str">
        <f t="shared" si="13"/>
        <v>I</v>
      </c>
      <c r="C149" s="51">
        <f t="shared" si="14"/>
        <v>39184.311000000002</v>
      </c>
      <c r="D149" t="str">
        <f t="shared" si="15"/>
        <v>vis</v>
      </c>
      <c r="E149">
        <f>VLOOKUP(C149,Active!C$21:E$957,3,FALSE)</f>
        <v>-2252.0116630806037</v>
      </c>
      <c r="F149" s="3" t="s">
        <v>157</v>
      </c>
      <c r="G149" t="str">
        <f t="shared" si="16"/>
        <v>39184.311</v>
      </c>
      <c r="H149" s="51">
        <f t="shared" si="17"/>
        <v>-2252</v>
      </c>
      <c r="I149" s="70" t="s">
        <v>621</v>
      </c>
      <c r="J149" s="71" t="s">
        <v>622</v>
      </c>
      <c r="K149" s="70">
        <v>-2252</v>
      </c>
      <c r="L149" s="70" t="s">
        <v>623</v>
      </c>
      <c r="M149" s="71" t="s">
        <v>179</v>
      </c>
      <c r="N149" s="71"/>
      <c r="O149" s="72" t="s">
        <v>220</v>
      </c>
      <c r="P149" s="73" t="s">
        <v>54</v>
      </c>
    </row>
    <row r="150" spans="1:16" ht="12.75" customHeight="1" x14ac:dyDescent="0.2">
      <c r="A150" s="51" t="str">
        <f t="shared" si="12"/>
        <v>BAVM 23 </v>
      </c>
      <c r="B150" s="3" t="str">
        <f t="shared" si="13"/>
        <v>I</v>
      </c>
      <c r="C150" s="51">
        <f t="shared" si="14"/>
        <v>39465.313000000002</v>
      </c>
      <c r="D150" t="str">
        <f t="shared" si="15"/>
        <v>vis</v>
      </c>
      <c r="E150">
        <f>VLOOKUP(C150,Active!C$21:E$957,3,FALSE)</f>
        <v>-2154.0095048164053</v>
      </c>
      <c r="F150" s="3" t="s">
        <v>157</v>
      </c>
      <c r="G150" t="str">
        <f t="shared" si="16"/>
        <v>39465.313</v>
      </c>
      <c r="H150" s="51">
        <f t="shared" si="17"/>
        <v>-2154</v>
      </c>
      <c r="I150" s="70" t="s">
        <v>624</v>
      </c>
      <c r="J150" s="71" t="s">
        <v>625</v>
      </c>
      <c r="K150" s="70">
        <v>-2154</v>
      </c>
      <c r="L150" s="70" t="s">
        <v>626</v>
      </c>
      <c r="M150" s="71" t="s">
        <v>179</v>
      </c>
      <c r="N150" s="71"/>
      <c r="O150" s="72" t="s">
        <v>511</v>
      </c>
      <c r="P150" s="73" t="s">
        <v>54</v>
      </c>
    </row>
    <row r="151" spans="1:16" ht="12.75" customHeight="1" x14ac:dyDescent="0.2">
      <c r="A151" s="51" t="str">
        <f t="shared" si="12"/>
        <v>VSB 47 </v>
      </c>
      <c r="B151" s="3" t="str">
        <f t="shared" si="13"/>
        <v>I</v>
      </c>
      <c r="C151" s="51">
        <f t="shared" si="14"/>
        <v>39471.063999999998</v>
      </c>
      <c r="D151" t="str">
        <f t="shared" si="15"/>
        <v>vis</v>
      </c>
      <c r="E151">
        <f>VLOOKUP(C151,Active!C$21:E$957,3,FALSE)</f>
        <v>-2152.0037880877803</v>
      </c>
      <c r="F151" s="3" t="s">
        <v>157</v>
      </c>
      <c r="G151" t="str">
        <f t="shared" si="16"/>
        <v>39471.064</v>
      </c>
      <c r="H151" s="51">
        <f t="shared" si="17"/>
        <v>-2152</v>
      </c>
      <c r="I151" s="70" t="s">
        <v>627</v>
      </c>
      <c r="J151" s="71" t="s">
        <v>628</v>
      </c>
      <c r="K151" s="70">
        <v>-2152</v>
      </c>
      <c r="L151" s="70" t="s">
        <v>629</v>
      </c>
      <c r="M151" s="71" t="s">
        <v>179</v>
      </c>
      <c r="N151" s="71"/>
      <c r="O151" s="72" t="s">
        <v>630</v>
      </c>
      <c r="P151" s="73" t="s">
        <v>43</v>
      </c>
    </row>
    <row r="152" spans="1:16" ht="12.75" customHeight="1" x14ac:dyDescent="0.2">
      <c r="A152" s="51" t="str">
        <f t="shared" si="12"/>
        <v>VSB 47 </v>
      </c>
      <c r="B152" s="3" t="str">
        <f t="shared" si="13"/>
        <v>I</v>
      </c>
      <c r="C152" s="51">
        <f t="shared" si="14"/>
        <v>39493.974000000002</v>
      </c>
      <c r="D152" t="str">
        <f t="shared" si="15"/>
        <v>vis</v>
      </c>
      <c r="E152">
        <f>VLOOKUP(C152,Active!C$21:E$957,3,FALSE)</f>
        <v>-2144.0137045800716</v>
      </c>
      <c r="F152" s="3" t="s">
        <v>157</v>
      </c>
      <c r="G152" t="str">
        <f t="shared" si="16"/>
        <v>39493.974</v>
      </c>
      <c r="H152" s="51">
        <f t="shared" si="17"/>
        <v>-2144</v>
      </c>
      <c r="I152" s="70" t="s">
        <v>631</v>
      </c>
      <c r="J152" s="71" t="s">
        <v>632</v>
      </c>
      <c r="K152" s="70">
        <v>-2144</v>
      </c>
      <c r="L152" s="70" t="s">
        <v>633</v>
      </c>
      <c r="M152" s="71" t="s">
        <v>179</v>
      </c>
      <c r="N152" s="71"/>
      <c r="O152" s="72" t="s">
        <v>630</v>
      </c>
      <c r="P152" s="73" t="s">
        <v>43</v>
      </c>
    </row>
    <row r="153" spans="1:16" ht="12.75" customHeight="1" x14ac:dyDescent="0.2">
      <c r="A153" s="51" t="str">
        <f t="shared" si="12"/>
        <v>VSB 47 </v>
      </c>
      <c r="B153" s="3" t="str">
        <f t="shared" si="13"/>
        <v>I</v>
      </c>
      <c r="C153" s="51">
        <f t="shared" si="14"/>
        <v>39815.124000000003</v>
      </c>
      <c r="D153" t="str">
        <f t="shared" si="15"/>
        <v>vis</v>
      </c>
      <c r="E153">
        <f>VLOOKUP(C153,Active!C$21:E$957,3,FALSE)</f>
        <v>-2032.0095440169891</v>
      </c>
      <c r="F153" s="3" t="s">
        <v>157</v>
      </c>
      <c r="G153" t="str">
        <f t="shared" si="16"/>
        <v>39815.124</v>
      </c>
      <c r="H153" s="51">
        <f t="shared" si="17"/>
        <v>-2032</v>
      </c>
      <c r="I153" s="70" t="s">
        <v>634</v>
      </c>
      <c r="J153" s="71" t="s">
        <v>635</v>
      </c>
      <c r="K153" s="70">
        <v>-2032</v>
      </c>
      <c r="L153" s="70" t="s">
        <v>626</v>
      </c>
      <c r="M153" s="71" t="s">
        <v>179</v>
      </c>
      <c r="N153" s="71"/>
      <c r="O153" s="72" t="s">
        <v>636</v>
      </c>
      <c r="P153" s="73" t="s">
        <v>43</v>
      </c>
    </row>
    <row r="154" spans="1:16" ht="12.75" customHeight="1" x14ac:dyDescent="0.2">
      <c r="A154" s="51" t="str">
        <f t="shared" si="12"/>
        <v>VSB 47 </v>
      </c>
      <c r="B154" s="3" t="str">
        <f t="shared" si="13"/>
        <v>I</v>
      </c>
      <c r="C154" s="51">
        <f t="shared" si="14"/>
        <v>39815.127</v>
      </c>
      <c r="D154" t="str">
        <f t="shared" si="15"/>
        <v>vis</v>
      </c>
      <c r="E154">
        <f>VLOOKUP(C154,Active!C$21:E$957,3,FALSE)</f>
        <v>-2032.0084977380498</v>
      </c>
      <c r="F154" s="3" t="s">
        <v>157</v>
      </c>
      <c r="G154" t="str">
        <f t="shared" si="16"/>
        <v>39815.127</v>
      </c>
      <c r="H154" s="51">
        <f t="shared" si="17"/>
        <v>-2032</v>
      </c>
      <c r="I154" s="70" t="s">
        <v>637</v>
      </c>
      <c r="J154" s="71" t="s">
        <v>638</v>
      </c>
      <c r="K154" s="70">
        <v>-2032</v>
      </c>
      <c r="L154" s="70" t="s">
        <v>639</v>
      </c>
      <c r="M154" s="71" t="s">
        <v>179</v>
      </c>
      <c r="N154" s="71"/>
      <c r="O154" s="72" t="s">
        <v>640</v>
      </c>
      <c r="P154" s="73" t="s">
        <v>43</v>
      </c>
    </row>
    <row r="155" spans="1:16" ht="12.75" customHeight="1" x14ac:dyDescent="0.2">
      <c r="A155" s="51" t="str">
        <f t="shared" si="12"/>
        <v>VSB 47 </v>
      </c>
      <c r="B155" s="3" t="str">
        <f t="shared" si="13"/>
        <v>I</v>
      </c>
      <c r="C155" s="51">
        <f t="shared" si="14"/>
        <v>39815.127999999997</v>
      </c>
      <c r="D155" t="str">
        <f t="shared" si="15"/>
        <v>vis</v>
      </c>
      <c r="E155">
        <f>VLOOKUP(C155,Active!C$21:E$957,3,FALSE)</f>
        <v>-2032.0081489784043</v>
      </c>
      <c r="F155" s="3" t="s">
        <v>157</v>
      </c>
      <c r="G155" t="str">
        <f t="shared" si="16"/>
        <v>39815.128</v>
      </c>
      <c r="H155" s="51">
        <f t="shared" si="17"/>
        <v>-2032</v>
      </c>
      <c r="I155" s="70" t="s">
        <v>641</v>
      </c>
      <c r="J155" s="71" t="s">
        <v>642</v>
      </c>
      <c r="K155" s="70">
        <v>-2032</v>
      </c>
      <c r="L155" s="70" t="s">
        <v>643</v>
      </c>
      <c r="M155" s="71" t="s">
        <v>179</v>
      </c>
      <c r="N155" s="71"/>
      <c r="O155" s="72" t="s">
        <v>644</v>
      </c>
      <c r="P155" s="73" t="s">
        <v>43</v>
      </c>
    </row>
    <row r="156" spans="1:16" ht="12.75" customHeight="1" x14ac:dyDescent="0.2">
      <c r="A156" s="51" t="str">
        <f t="shared" si="12"/>
        <v>VSB 47 </v>
      </c>
      <c r="B156" s="3" t="str">
        <f t="shared" si="13"/>
        <v>I</v>
      </c>
      <c r="C156" s="51">
        <f t="shared" si="14"/>
        <v>39835.19</v>
      </c>
      <c r="D156" t="str">
        <f t="shared" si="15"/>
        <v>vis</v>
      </c>
      <c r="E156">
        <f>VLOOKUP(C156,Active!C$21:E$957,3,FALSE)</f>
        <v>-2025.0113329447215</v>
      </c>
      <c r="F156" s="3" t="s">
        <v>157</v>
      </c>
      <c r="G156" t="str">
        <f t="shared" si="16"/>
        <v>39835.19</v>
      </c>
      <c r="H156" s="51">
        <f t="shared" si="17"/>
        <v>-2025</v>
      </c>
      <c r="I156" s="70" t="s">
        <v>645</v>
      </c>
      <c r="J156" s="71" t="s">
        <v>646</v>
      </c>
      <c r="K156" s="70">
        <v>-2025</v>
      </c>
      <c r="L156" s="70" t="s">
        <v>647</v>
      </c>
      <c r="M156" s="71" t="s">
        <v>179</v>
      </c>
      <c r="N156" s="71"/>
      <c r="O156" s="72" t="s">
        <v>636</v>
      </c>
      <c r="P156" s="73" t="s">
        <v>43</v>
      </c>
    </row>
    <row r="157" spans="1:16" ht="12.75" customHeight="1" x14ac:dyDescent="0.2">
      <c r="A157" s="51" t="str">
        <f t="shared" si="12"/>
        <v>VSB 47 </v>
      </c>
      <c r="B157" s="3" t="str">
        <f t="shared" si="13"/>
        <v>I</v>
      </c>
      <c r="C157" s="51">
        <f t="shared" si="14"/>
        <v>39840.923999999999</v>
      </c>
      <c r="D157" t="str">
        <f t="shared" si="15"/>
        <v>vis</v>
      </c>
      <c r="E157">
        <f>VLOOKUP(C157,Active!C$21:E$957,3,FALSE)</f>
        <v>-2023.0115451300919</v>
      </c>
      <c r="F157" s="3" t="s">
        <v>157</v>
      </c>
      <c r="G157" t="str">
        <f t="shared" si="16"/>
        <v>39840.924</v>
      </c>
      <c r="H157" s="51">
        <f t="shared" si="17"/>
        <v>-2023</v>
      </c>
      <c r="I157" s="70" t="s">
        <v>648</v>
      </c>
      <c r="J157" s="71" t="s">
        <v>649</v>
      </c>
      <c r="K157" s="70">
        <v>-2023</v>
      </c>
      <c r="L157" s="70" t="s">
        <v>623</v>
      </c>
      <c r="M157" s="71" t="s">
        <v>179</v>
      </c>
      <c r="N157" s="71"/>
      <c r="O157" s="72" t="s">
        <v>630</v>
      </c>
      <c r="P157" s="73" t="s">
        <v>43</v>
      </c>
    </row>
    <row r="158" spans="1:16" ht="12.75" customHeight="1" x14ac:dyDescent="0.2">
      <c r="A158" s="51" t="str">
        <f t="shared" si="12"/>
        <v>VSB 47 </v>
      </c>
      <c r="B158" s="3" t="str">
        <f t="shared" si="13"/>
        <v>I</v>
      </c>
      <c r="C158" s="51">
        <f t="shared" si="14"/>
        <v>39840.925000000003</v>
      </c>
      <c r="D158" t="str">
        <f t="shared" si="15"/>
        <v>vis</v>
      </c>
      <c r="E158">
        <f>VLOOKUP(C158,Active!C$21:E$957,3,FALSE)</f>
        <v>-2023.0111963704437</v>
      </c>
      <c r="F158" s="3" t="s">
        <v>157</v>
      </c>
      <c r="G158" t="str">
        <f t="shared" si="16"/>
        <v>39840.925</v>
      </c>
      <c r="H158" s="51">
        <f t="shared" si="17"/>
        <v>-2023</v>
      </c>
      <c r="I158" s="70" t="s">
        <v>650</v>
      </c>
      <c r="J158" s="71" t="s">
        <v>651</v>
      </c>
      <c r="K158" s="70">
        <v>-2023</v>
      </c>
      <c r="L158" s="70" t="s">
        <v>652</v>
      </c>
      <c r="M158" s="71" t="s">
        <v>179</v>
      </c>
      <c r="N158" s="71"/>
      <c r="O158" s="72" t="s">
        <v>653</v>
      </c>
      <c r="P158" s="73" t="s">
        <v>43</v>
      </c>
    </row>
    <row r="159" spans="1:16" ht="12.75" customHeight="1" x14ac:dyDescent="0.2">
      <c r="A159" s="51" t="str">
        <f t="shared" si="12"/>
        <v>VSB 47 </v>
      </c>
      <c r="B159" s="3" t="str">
        <f t="shared" si="13"/>
        <v>I</v>
      </c>
      <c r="C159" s="51">
        <f t="shared" si="14"/>
        <v>39840.925999999999</v>
      </c>
      <c r="D159" t="str">
        <f t="shared" si="15"/>
        <v>vis</v>
      </c>
      <c r="E159">
        <f>VLOOKUP(C159,Active!C$21:E$957,3,FALSE)</f>
        <v>-2023.0108476107982</v>
      </c>
      <c r="F159" s="3" t="s">
        <v>157</v>
      </c>
      <c r="G159" t="str">
        <f t="shared" si="16"/>
        <v>39840.926</v>
      </c>
      <c r="H159" s="51">
        <f t="shared" si="17"/>
        <v>-2023</v>
      </c>
      <c r="I159" s="70" t="s">
        <v>654</v>
      </c>
      <c r="J159" s="71" t="s">
        <v>655</v>
      </c>
      <c r="K159" s="70">
        <v>-2023</v>
      </c>
      <c r="L159" s="70" t="s">
        <v>656</v>
      </c>
      <c r="M159" s="71" t="s">
        <v>179</v>
      </c>
      <c r="N159" s="71"/>
      <c r="O159" s="72" t="s">
        <v>657</v>
      </c>
      <c r="P159" s="73" t="s">
        <v>43</v>
      </c>
    </row>
    <row r="160" spans="1:16" ht="12.75" customHeight="1" x14ac:dyDescent="0.2">
      <c r="A160" s="51" t="str">
        <f t="shared" si="12"/>
        <v>VSB 47 </v>
      </c>
      <c r="B160" s="3" t="str">
        <f t="shared" si="13"/>
        <v>I</v>
      </c>
      <c r="C160" s="51">
        <f t="shared" si="14"/>
        <v>39860.995999999999</v>
      </c>
      <c r="D160" t="str">
        <f t="shared" si="15"/>
        <v>vis</v>
      </c>
      <c r="E160">
        <f>VLOOKUP(C160,Active!C$21:E$957,3,FALSE)</f>
        <v>-2016.0112414999433</v>
      </c>
      <c r="F160" s="3" t="s">
        <v>157</v>
      </c>
      <c r="G160" t="str">
        <f t="shared" si="16"/>
        <v>39860.996</v>
      </c>
      <c r="H160" s="51">
        <f t="shared" si="17"/>
        <v>-2016</v>
      </c>
      <c r="I160" s="70" t="s">
        <v>658</v>
      </c>
      <c r="J160" s="71" t="s">
        <v>659</v>
      </c>
      <c r="K160" s="70">
        <v>-2016</v>
      </c>
      <c r="L160" s="70" t="s">
        <v>652</v>
      </c>
      <c r="M160" s="71" t="s">
        <v>179</v>
      </c>
      <c r="N160" s="71"/>
      <c r="O160" s="72" t="s">
        <v>660</v>
      </c>
      <c r="P160" s="73" t="s">
        <v>43</v>
      </c>
    </row>
    <row r="161" spans="1:16" ht="12.75" customHeight="1" x14ac:dyDescent="0.2">
      <c r="A161" s="51" t="str">
        <f t="shared" si="12"/>
        <v>VSB 47 </v>
      </c>
      <c r="B161" s="3" t="str">
        <f t="shared" si="13"/>
        <v>I</v>
      </c>
      <c r="C161" s="51">
        <f t="shared" si="14"/>
        <v>39860.998</v>
      </c>
      <c r="D161" t="str">
        <f t="shared" si="15"/>
        <v>vis</v>
      </c>
      <c r="E161">
        <f>VLOOKUP(C161,Active!C$21:E$957,3,FALSE)</f>
        <v>-2016.0105439806496</v>
      </c>
      <c r="F161" s="3" t="s">
        <v>157</v>
      </c>
      <c r="G161" t="str">
        <f t="shared" si="16"/>
        <v>39860.998</v>
      </c>
      <c r="H161" s="51">
        <f t="shared" si="17"/>
        <v>-2016</v>
      </c>
      <c r="I161" s="70" t="s">
        <v>661</v>
      </c>
      <c r="J161" s="71" t="s">
        <v>662</v>
      </c>
      <c r="K161" s="70">
        <v>-2016</v>
      </c>
      <c r="L161" s="70" t="s">
        <v>663</v>
      </c>
      <c r="M161" s="71" t="s">
        <v>179</v>
      </c>
      <c r="N161" s="71"/>
      <c r="O161" s="72" t="s">
        <v>636</v>
      </c>
      <c r="P161" s="73" t="s">
        <v>43</v>
      </c>
    </row>
    <row r="162" spans="1:16" ht="12.75" customHeight="1" x14ac:dyDescent="0.2">
      <c r="A162" s="51" t="str">
        <f t="shared" si="12"/>
        <v>VSB 47 </v>
      </c>
      <c r="B162" s="3" t="str">
        <f t="shared" si="13"/>
        <v>I</v>
      </c>
      <c r="C162" s="51">
        <f t="shared" si="14"/>
        <v>39860.998</v>
      </c>
      <c r="D162" t="str">
        <f t="shared" si="15"/>
        <v>vis</v>
      </c>
      <c r="E162">
        <f>VLOOKUP(C162,Active!C$21:E$957,3,FALSE)</f>
        <v>-2016.0105439806496</v>
      </c>
      <c r="F162" s="3" t="s">
        <v>157</v>
      </c>
      <c r="G162" t="str">
        <f t="shared" si="16"/>
        <v>39860.998</v>
      </c>
      <c r="H162" s="51">
        <f t="shared" si="17"/>
        <v>-2016</v>
      </c>
      <c r="I162" s="70" t="s">
        <v>661</v>
      </c>
      <c r="J162" s="71" t="s">
        <v>662</v>
      </c>
      <c r="K162" s="70">
        <v>-2016</v>
      </c>
      <c r="L162" s="70" t="s">
        <v>663</v>
      </c>
      <c r="M162" s="71" t="s">
        <v>179</v>
      </c>
      <c r="N162" s="71"/>
      <c r="O162" s="72" t="s">
        <v>653</v>
      </c>
      <c r="P162" s="73" t="s">
        <v>43</v>
      </c>
    </row>
    <row r="163" spans="1:16" ht="12.75" customHeight="1" x14ac:dyDescent="0.2">
      <c r="A163" s="51" t="str">
        <f t="shared" si="12"/>
        <v>VSB 47 </v>
      </c>
      <c r="B163" s="3" t="str">
        <f t="shared" si="13"/>
        <v>I</v>
      </c>
      <c r="C163" s="51">
        <f t="shared" si="14"/>
        <v>39860.998</v>
      </c>
      <c r="D163" t="str">
        <f t="shared" si="15"/>
        <v>vis</v>
      </c>
      <c r="E163">
        <f>VLOOKUP(C163,Active!C$21:E$957,3,FALSE)</f>
        <v>-2016.0105439806496</v>
      </c>
      <c r="F163" s="3" t="s">
        <v>157</v>
      </c>
      <c r="G163" t="str">
        <f t="shared" si="16"/>
        <v>39860.998</v>
      </c>
      <c r="H163" s="51">
        <f t="shared" si="17"/>
        <v>-2016</v>
      </c>
      <c r="I163" s="70" t="s">
        <v>661</v>
      </c>
      <c r="J163" s="71" t="s">
        <v>662</v>
      </c>
      <c r="K163" s="70">
        <v>-2016</v>
      </c>
      <c r="L163" s="70" t="s">
        <v>663</v>
      </c>
      <c r="M163" s="71" t="s">
        <v>179</v>
      </c>
      <c r="N163" s="71"/>
      <c r="O163" s="72" t="s">
        <v>657</v>
      </c>
      <c r="P163" s="73" t="s">
        <v>43</v>
      </c>
    </row>
    <row r="164" spans="1:16" ht="12.75" customHeight="1" x14ac:dyDescent="0.2">
      <c r="A164" s="51" t="str">
        <f t="shared" si="12"/>
        <v>VSB 47 </v>
      </c>
      <c r="B164" s="3" t="str">
        <f t="shared" si="13"/>
        <v>I</v>
      </c>
      <c r="C164" s="51">
        <f t="shared" si="14"/>
        <v>39861.004999999997</v>
      </c>
      <c r="D164" t="str">
        <f t="shared" si="15"/>
        <v>vis</v>
      </c>
      <c r="E164">
        <f>VLOOKUP(C164,Active!C$21:E$957,3,FALSE)</f>
        <v>-2016.0081026631231</v>
      </c>
      <c r="F164" s="3" t="s">
        <v>157</v>
      </c>
      <c r="G164" t="str">
        <f t="shared" si="16"/>
        <v>39861.005</v>
      </c>
      <c r="H164" s="51">
        <f t="shared" si="17"/>
        <v>-2016</v>
      </c>
      <c r="I164" s="70" t="s">
        <v>664</v>
      </c>
      <c r="J164" s="71" t="s">
        <v>665</v>
      </c>
      <c r="K164" s="70">
        <v>-2016</v>
      </c>
      <c r="L164" s="70" t="s">
        <v>643</v>
      </c>
      <c r="M164" s="71" t="s">
        <v>179</v>
      </c>
      <c r="N164" s="71"/>
      <c r="O164" s="72" t="s">
        <v>630</v>
      </c>
      <c r="P164" s="73" t="s">
        <v>43</v>
      </c>
    </row>
    <row r="165" spans="1:16" ht="12.75" customHeight="1" x14ac:dyDescent="0.2">
      <c r="A165" s="51" t="str">
        <f t="shared" si="12"/>
        <v>VSB 47 </v>
      </c>
      <c r="B165" s="3" t="str">
        <f t="shared" si="13"/>
        <v>I</v>
      </c>
      <c r="C165" s="51">
        <f t="shared" si="14"/>
        <v>39883.936999999998</v>
      </c>
      <c r="D165" t="str">
        <f t="shared" si="15"/>
        <v>vis</v>
      </c>
      <c r="E165">
        <f>VLOOKUP(C165,Active!C$21:E$957,3,FALSE)</f>
        <v>-2008.0103464431861</v>
      </c>
      <c r="F165" s="3" t="s">
        <v>157</v>
      </c>
      <c r="G165" t="str">
        <f t="shared" si="16"/>
        <v>39883.937</v>
      </c>
      <c r="H165" s="51">
        <f t="shared" si="17"/>
        <v>-2008</v>
      </c>
      <c r="I165" s="70" t="s">
        <v>666</v>
      </c>
      <c r="J165" s="71" t="s">
        <v>667</v>
      </c>
      <c r="K165" s="70">
        <v>-2008</v>
      </c>
      <c r="L165" s="70" t="s">
        <v>668</v>
      </c>
      <c r="M165" s="71" t="s">
        <v>179</v>
      </c>
      <c r="N165" s="71"/>
      <c r="O165" s="72" t="s">
        <v>630</v>
      </c>
      <c r="P165" s="73" t="s">
        <v>43</v>
      </c>
    </row>
    <row r="166" spans="1:16" ht="12.75" customHeight="1" x14ac:dyDescent="0.2">
      <c r="A166" s="51" t="str">
        <f t="shared" si="12"/>
        <v>VSB 47 </v>
      </c>
      <c r="B166" s="3" t="str">
        <f t="shared" si="13"/>
        <v>I</v>
      </c>
      <c r="C166" s="51">
        <f t="shared" si="14"/>
        <v>40207.940999999999</v>
      </c>
      <c r="D166" t="str">
        <f t="shared" si="15"/>
        <v>vis</v>
      </c>
      <c r="E166">
        <f>VLOOKUP(C166,Active!C$21:E$957,3,FALSE)</f>
        <v>-1895.0108258481964</v>
      </c>
      <c r="F166" s="3" t="s">
        <v>157</v>
      </c>
      <c r="G166" t="str">
        <f t="shared" si="16"/>
        <v>40207.941</v>
      </c>
      <c r="H166" s="51">
        <f t="shared" si="17"/>
        <v>-1895</v>
      </c>
      <c r="I166" s="70" t="s">
        <v>669</v>
      </c>
      <c r="J166" s="71" t="s">
        <v>670</v>
      </c>
      <c r="K166" s="70">
        <v>-1895</v>
      </c>
      <c r="L166" s="70" t="s">
        <v>656</v>
      </c>
      <c r="M166" s="71" t="s">
        <v>179</v>
      </c>
      <c r="N166" s="71"/>
      <c r="O166" s="72" t="s">
        <v>630</v>
      </c>
      <c r="P166" s="73" t="s">
        <v>43</v>
      </c>
    </row>
    <row r="167" spans="1:16" ht="12.75" customHeight="1" x14ac:dyDescent="0.2">
      <c r="A167" s="51" t="str">
        <f t="shared" si="12"/>
        <v>VSB 47 </v>
      </c>
      <c r="B167" s="3" t="str">
        <f t="shared" si="13"/>
        <v>I</v>
      </c>
      <c r="C167" s="51">
        <f t="shared" si="14"/>
        <v>40225.129999999997</v>
      </c>
      <c r="D167" t="str">
        <f t="shared" si="15"/>
        <v>vis</v>
      </c>
      <c r="E167">
        <f>VLOOKUP(C167,Active!C$21:E$957,3,FALSE)</f>
        <v>-1889.0159962797125</v>
      </c>
      <c r="F167" s="3" t="s">
        <v>157</v>
      </c>
      <c r="G167" t="str">
        <f t="shared" si="16"/>
        <v>40225.13</v>
      </c>
      <c r="H167" s="51">
        <f t="shared" si="17"/>
        <v>-1889</v>
      </c>
      <c r="I167" s="70" t="s">
        <v>671</v>
      </c>
      <c r="J167" s="71" t="s">
        <v>672</v>
      </c>
      <c r="K167" s="70">
        <v>-1889</v>
      </c>
      <c r="L167" s="70" t="s">
        <v>673</v>
      </c>
      <c r="M167" s="71" t="s">
        <v>179</v>
      </c>
      <c r="N167" s="71"/>
      <c r="O167" s="72" t="s">
        <v>674</v>
      </c>
      <c r="P167" s="73" t="s">
        <v>43</v>
      </c>
    </row>
    <row r="168" spans="1:16" ht="12.75" customHeight="1" x14ac:dyDescent="0.2">
      <c r="A168" s="51" t="str">
        <f t="shared" si="12"/>
        <v>VSB 47 </v>
      </c>
      <c r="B168" s="3" t="str">
        <f t="shared" si="13"/>
        <v>I</v>
      </c>
      <c r="C168" s="51">
        <f t="shared" si="14"/>
        <v>40316.930999999997</v>
      </c>
      <c r="D168" t="str">
        <f t="shared" si="15"/>
        <v>vis</v>
      </c>
      <c r="E168">
        <f>VLOOKUP(C168,Active!C$21:E$957,3,FALSE)</f>
        <v>-1856.9995119457517</v>
      </c>
      <c r="F168" s="3" t="s">
        <v>157</v>
      </c>
      <c r="G168" t="str">
        <f t="shared" si="16"/>
        <v>40316.931</v>
      </c>
      <c r="H168" s="51">
        <f t="shared" si="17"/>
        <v>-1857</v>
      </c>
      <c r="I168" s="70" t="s">
        <v>675</v>
      </c>
      <c r="J168" s="71" t="s">
        <v>676</v>
      </c>
      <c r="K168" s="70">
        <v>-1857</v>
      </c>
      <c r="L168" s="70" t="s">
        <v>677</v>
      </c>
      <c r="M168" s="71" t="s">
        <v>179</v>
      </c>
      <c r="N168" s="71"/>
      <c r="O168" s="72" t="s">
        <v>678</v>
      </c>
      <c r="P168" s="73" t="s">
        <v>43</v>
      </c>
    </row>
    <row r="169" spans="1:16" ht="12.75" customHeight="1" x14ac:dyDescent="0.2">
      <c r="A169" s="51" t="str">
        <f t="shared" si="12"/>
        <v>BAVM 26 </v>
      </c>
      <c r="B169" s="3" t="str">
        <f t="shared" si="13"/>
        <v>I</v>
      </c>
      <c r="C169" s="51">
        <f t="shared" si="14"/>
        <v>40474.591999999997</v>
      </c>
      <c r="D169" t="str">
        <f t="shared" si="15"/>
        <v>vis</v>
      </c>
      <c r="E169">
        <f>VLOOKUP(C169,Active!C$21:E$957,3,FALSE)</f>
        <v>-1802.0137172749246</v>
      </c>
      <c r="F169" s="3" t="s">
        <v>157</v>
      </c>
      <c r="G169" t="str">
        <f t="shared" si="16"/>
        <v>40474.592</v>
      </c>
      <c r="H169" s="51">
        <f t="shared" si="17"/>
        <v>-1802</v>
      </c>
      <c r="I169" s="70" t="s">
        <v>679</v>
      </c>
      <c r="J169" s="71" t="s">
        <v>680</v>
      </c>
      <c r="K169" s="70">
        <v>-1802</v>
      </c>
      <c r="L169" s="70" t="s">
        <v>633</v>
      </c>
      <c r="M169" s="71" t="s">
        <v>179</v>
      </c>
      <c r="N169" s="71"/>
      <c r="O169" s="72" t="s">
        <v>578</v>
      </c>
      <c r="P169" s="73" t="s">
        <v>60</v>
      </c>
    </row>
    <row r="170" spans="1:16" ht="12.75" customHeight="1" x14ac:dyDescent="0.2">
      <c r="A170" s="51" t="str">
        <f t="shared" si="12"/>
        <v>BAVM 26 </v>
      </c>
      <c r="B170" s="3" t="str">
        <f t="shared" si="13"/>
        <v>I</v>
      </c>
      <c r="C170" s="51">
        <f t="shared" si="14"/>
        <v>40477.472999999998</v>
      </c>
      <c r="D170" t="str">
        <f t="shared" si="15"/>
        <v>vis</v>
      </c>
      <c r="E170">
        <f>VLOOKUP(C170,Active!C$21:E$957,3,FALSE)</f>
        <v>-1801.0089407325538</v>
      </c>
      <c r="F170" s="3" t="s">
        <v>157</v>
      </c>
      <c r="G170" t="str">
        <f t="shared" si="16"/>
        <v>40477.473</v>
      </c>
      <c r="H170" s="51">
        <f t="shared" si="17"/>
        <v>-1801</v>
      </c>
      <c r="I170" s="70" t="s">
        <v>681</v>
      </c>
      <c r="J170" s="71" t="s">
        <v>682</v>
      </c>
      <c r="K170" s="70">
        <v>-1801</v>
      </c>
      <c r="L170" s="70" t="s">
        <v>683</v>
      </c>
      <c r="M170" s="71" t="s">
        <v>179</v>
      </c>
      <c r="N170" s="71"/>
      <c r="O170" s="72" t="s">
        <v>578</v>
      </c>
      <c r="P170" s="73" t="s">
        <v>60</v>
      </c>
    </row>
    <row r="171" spans="1:16" ht="12.75" customHeight="1" x14ac:dyDescent="0.2">
      <c r="A171" s="51" t="str">
        <f t="shared" si="12"/>
        <v>VSB 47 </v>
      </c>
      <c r="B171" s="3" t="str">
        <f t="shared" si="13"/>
        <v>I</v>
      </c>
      <c r="C171" s="51">
        <f t="shared" si="14"/>
        <v>40893.26</v>
      </c>
      <c r="D171" t="str">
        <f t="shared" si="15"/>
        <v>vis</v>
      </c>
      <c r="E171">
        <f>VLOOKUP(C171,Active!C$21:E$957,3,FALSE)</f>
        <v>-1655.9992134772442</v>
      </c>
      <c r="F171" s="3" t="s">
        <v>157</v>
      </c>
      <c r="G171" t="str">
        <f t="shared" si="16"/>
        <v>40893.26</v>
      </c>
      <c r="H171" s="51">
        <f t="shared" si="17"/>
        <v>-1656</v>
      </c>
      <c r="I171" s="70" t="s">
        <v>684</v>
      </c>
      <c r="J171" s="71" t="s">
        <v>685</v>
      </c>
      <c r="K171" s="70">
        <v>-1656</v>
      </c>
      <c r="L171" s="70" t="s">
        <v>686</v>
      </c>
      <c r="M171" s="71" t="s">
        <v>179</v>
      </c>
      <c r="N171" s="71"/>
      <c r="O171" s="72" t="s">
        <v>687</v>
      </c>
      <c r="P171" s="73" t="s">
        <v>43</v>
      </c>
    </row>
    <row r="172" spans="1:16" ht="12.75" customHeight="1" x14ac:dyDescent="0.2">
      <c r="A172" s="51" t="str">
        <f t="shared" si="12"/>
        <v>BAVM 25 </v>
      </c>
      <c r="B172" s="3" t="str">
        <f t="shared" si="13"/>
        <v>I</v>
      </c>
      <c r="C172" s="51">
        <f t="shared" si="14"/>
        <v>40933.385000000002</v>
      </c>
      <c r="D172" t="str">
        <f t="shared" si="15"/>
        <v>vis</v>
      </c>
      <c r="E172">
        <f>VLOOKUP(C172,Active!C$21:E$957,3,FALSE)</f>
        <v>-1642.0052326502359</v>
      </c>
      <c r="F172" s="3" t="s">
        <v>157</v>
      </c>
      <c r="G172" t="str">
        <f t="shared" si="16"/>
        <v>40933.385</v>
      </c>
      <c r="H172" s="51">
        <f t="shared" si="17"/>
        <v>-1642</v>
      </c>
      <c r="I172" s="70" t="s">
        <v>688</v>
      </c>
      <c r="J172" s="71" t="s">
        <v>689</v>
      </c>
      <c r="K172" s="70">
        <v>-1642</v>
      </c>
      <c r="L172" s="70" t="s">
        <v>690</v>
      </c>
      <c r="M172" s="71" t="s">
        <v>179</v>
      </c>
      <c r="N172" s="71"/>
      <c r="O172" s="72" t="s">
        <v>691</v>
      </c>
      <c r="P172" s="73" t="s">
        <v>63</v>
      </c>
    </row>
    <row r="173" spans="1:16" ht="12.75" customHeight="1" x14ac:dyDescent="0.2">
      <c r="A173" s="51" t="str">
        <f t="shared" si="12"/>
        <v>BAVM 25 </v>
      </c>
      <c r="B173" s="3" t="str">
        <f t="shared" si="13"/>
        <v>I</v>
      </c>
      <c r="C173" s="51">
        <f t="shared" si="14"/>
        <v>41168.527999999998</v>
      </c>
      <c r="D173" t="str">
        <f t="shared" si="15"/>
        <v>vis</v>
      </c>
      <c r="E173">
        <f>VLOOKUP(C173,Active!C$21:E$957,3,FALSE)</f>
        <v>-1559.9968430276783</v>
      </c>
      <c r="F173" s="3" t="s">
        <v>157</v>
      </c>
      <c r="G173" t="str">
        <f t="shared" si="16"/>
        <v>41168.528</v>
      </c>
      <c r="H173" s="51">
        <f t="shared" si="17"/>
        <v>-1560</v>
      </c>
      <c r="I173" s="70" t="s">
        <v>692</v>
      </c>
      <c r="J173" s="71" t="s">
        <v>693</v>
      </c>
      <c r="K173" s="70">
        <v>-1560</v>
      </c>
      <c r="L173" s="70" t="s">
        <v>694</v>
      </c>
      <c r="M173" s="71" t="s">
        <v>179</v>
      </c>
      <c r="N173" s="71"/>
      <c r="O173" s="72" t="s">
        <v>594</v>
      </c>
      <c r="P173" s="73" t="s">
        <v>63</v>
      </c>
    </row>
    <row r="174" spans="1:16" ht="12.75" customHeight="1" x14ac:dyDescent="0.2">
      <c r="A174" s="51" t="str">
        <f t="shared" si="12"/>
        <v>VSB 47 </v>
      </c>
      <c r="B174" s="3" t="str">
        <f t="shared" si="13"/>
        <v>I</v>
      </c>
      <c r="C174" s="51">
        <f t="shared" si="14"/>
        <v>41243.059000000001</v>
      </c>
      <c r="D174" t="str">
        <f t="shared" si="15"/>
        <v>vis</v>
      </c>
      <c r="E174">
        <f>VLOOKUP(C174,Active!C$21:E$957,3,FALSE)</f>
        <v>-1534.0034377935901</v>
      </c>
      <c r="F174" s="3" t="s">
        <v>157</v>
      </c>
      <c r="G174" t="str">
        <f t="shared" si="16"/>
        <v>41243.059</v>
      </c>
      <c r="H174" s="51">
        <f t="shared" si="17"/>
        <v>-1534</v>
      </c>
      <c r="I174" s="70" t="s">
        <v>695</v>
      </c>
      <c r="J174" s="71" t="s">
        <v>696</v>
      </c>
      <c r="K174" s="70">
        <v>-1534</v>
      </c>
      <c r="L174" s="70" t="s">
        <v>697</v>
      </c>
      <c r="M174" s="71" t="s">
        <v>179</v>
      </c>
      <c r="N174" s="71"/>
      <c r="O174" s="72" t="s">
        <v>698</v>
      </c>
      <c r="P174" s="73" t="s">
        <v>43</v>
      </c>
    </row>
    <row r="175" spans="1:16" ht="12.75" customHeight="1" x14ac:dyDescent="0.2">
      <c r="A175" s="51" t="str">
        <f t="shared" si="12"/>
        <v>BAVM 25 </v>
      </c>
      <c r="B175" s="3" t="str">
        <f t="shared" si="13"/>
        <v>I</v>
      </c>
      <c r="C175" s="51">
        <f t="shared" si="14"/>
        <v>41280.339</v>
      </c>
      <c r="D175" t="str">
        <f t="shared" si="15"/>
        <v>vis</v>
      </c>
      <c r="E175">
        <f>VLOOKUP(C175,Active!C$21:E$957,3,FALSE)</f>
        <v>-1521.0016781616687</v>
      </c>
      <c r="F175" s="3" t="s">
        <v>157</v>
      </c>
      <c r="G175" t="str">
        <f t="shared" si="16"/>
        <v>41280.339</v>
      </c>
      <c r="H175" s="51">
        <f t="shared" si="17"/>
        <v>-1521</v>
      </c>
      <c r="I175" s="70" t="s">
        <v>699</v>
      </c>
      <c r="J175" s="71" t="s">
        <v>700</v>
      </c>
      <c r="K175" s="70">
        <v>-1521</v>
      </c>
      <c r="L175" s="70" t="s">
        <v>701</v>
      </c>
      <c r="M175" s="71" t="s">
        <v>179</v>
      </c>
      <c r="N175" s="71"/>
      <c r="O175" s="72" t="s">
        <v>702</v>
      </c>
      <c r="P175" s="73" t="s">
        <v>63</v>
      </c>
    </row>
    <row r="176" spans="1:16" ht="12.75" customHeight="1" x14ac:dyDescent="0.2">
      <c r="A176" s="51" t="str">
        <f t="shared" si="12"/>
        <v>BAVM 25 </v>
      </c>
      <c r="B176" s="3" t="str">
        <f t="shared" si="13"/>
        <v>I</v>
      </c>
      <c r="C176" s="51">
        <f t="shared" si="14"/>
        <v>41280.341999999997</v>
      </c>
      <c r="D176" t="str">
        <f t="shared" si="15"/>
        <v>vis</v>
      </c>
      <c r="E176">
        <f>VLOOKUP(C176,Active!C$21:E$957,3,FALSE)</f>
        <v>-1521.0006318827295</v>
      </c>
      <c r="F176" s="3" t="s">
        <v>157</v>
      </c>
      <c r="G176" t="str">
        <f t="shared" si="16"/>
        <v>41280.342</v>
      </c>
      <c r="H176" s="51">
        <f t="shared" si="17"/>
        <v>-1521</v>
      </c>
      <c r="I176" s="70" t="s">
        <v>703</v>
      </c>
      <c r="J176" s="71" t="s">
        <v>704</v>
      </c>
      <c r="K176" s="70">
        <v>-1521</v>
      </c>
      <c r="L176" s="70" t="s">
        <v>705</v>
      </c>
      <c r="M176" s="71" t="s">
        <v>179</v>
      </c>
      <c r="N176" s="71"/>
      <c r="O176" s="72" t="s">
        <v>691</v>
      </c>
      <c r="P176" s="73" t="s">
        <v>63</v>
      </c>
    </row>
    <row r="177" spans="1:16" ht="12.75" customHeight="1" x14ac:dyDescent="0.2">
      <c r="A177" s="51" t="str">
        <f t="shared" si="12"/>
        <v>BAVM 25 </v>
      </c>
      <c r="B177" s="3" t="str">
        <f t="shared" si="13"/>
        <v>I</v>
      </c>
      <c r="C177" s="51">
        <f t="shared" si="14"/>
        <v>41300.413999999997</v>
      </c>
      <c r="D177" t="str">
        <f t="shared" si="15"/>
        <v>vis</v>
      </c>
      <c r="E177">
        <f>VLOOKUP(C177,Active!C$21:E$957,3,FALSE)</f>
        <v>-1514.0003282525809</v>
      </c>
      <c r="F177" s="3" t="s">
        <v>157</v>
      </c>
      <c r="G177" t="str">
        <f t="shared" si="16"/>
        <v>41300.414</v>
      </c>
      <c r="H177" s="51">
        <f t="shared" si="17"/>
        <v>-1514</v>
      </c>
      <c r="I177" s="70" t="s">
        <v>706</v>
      </c>
      <c r="J177" s="71" t="s">
        <v>707</v>
      </c>
      <c r="K177" s="70">
        <v>-1514</v>
      </c>
      <c r="L177" s="70" t="s">
        <v>708</v>
      </c>
      <c r="M177" s="71" t="s">
        <v>179</v>
      </c>
      <c r="N177" s="71"/>
      <c r="O177" s="72" t="s">
        <v>691</v>
      </c>
      <c r="P177" s="73" t="s">
        <v>63</v>
      </c>
    </row>
    <row r="178" spans="1:16" ht="12.75" customHeight="1" x14ac:dyDescent="0.2">
      <c r="A178" s="51" t="str">
        <f t="shared" si="12"/>
        <v>BAVM 25 </v>
      </c>
      <c r="B178" s="3" t="str">
        <f t="shared" si="13"/>
        <v>I</v>
      </c>
      <c r="C178" s="51">
        <f t="shared" si="14"/>
        <v>41303.275999999998</v>
      </c>
      <c r="D178" t="str">
        <f t="shared" si="15"/>
        <v>vis</v>
      </c>
      <c r="E178">
        <f>VLOOKUP(C178,Active!C$21:E$957,3,FALSE)</f>
        <v>-1513.0021781434991</v>
      </c>
      <c r="F178" s="3" t="s">
        <v>157</v>
      </c>
      <c r="G178" t="str">
        <f t="shared" si="16"/>
        <v>41303.276</v>
      </c>
      <c r="H178" s="51">
        <f t="shared" si="17"/>
        <v>-1513</v>
      </c>
      <c r="I178" s="70" t="s">
        <v>709</v>
      </c>
      <c r="J178" s="71" t="s">
        <v>710</v>
      </c>
      <c r="K178" s="70">
        <v>-1513</v>
      </c>
      <c r="L178" s="70" t="s">
        <v>711</v>
      </c>
      <c r="M178" s="71" t="s">
        <v>179</v>
      </c>
      <c r="N178" s="71"/>
      <c r="O178" s="72" t="s">
        <v>691</v>
      </c>
      <c r="P178" s="73" t="s">
        <v>63</v>
      </c>
    </row>
    <row r="179" spans="1:16" ht="12.75" customHeight="1" x14ac:dyDescent="0.2">
      <c r="A179" s="51" t="str">
        <f t="shared" si="12"/>
        <v>BAVM 26 </v>
      </c>
      <c r="B179" s="3" t="str">
        <f t="shared" si="13"/>
        <v>I</v>
      </c>
      <c r="C179" s="51">
        <f t="shared" si="14"/>
        <v>41389.277000000002</v>
      </c>
      <c r="D179" t="str">
        <f t="shared" si="15"/>
        <v>vis</v>
      </c>
      <c r="E179">
        <f>VLOOKUP(C179,Active!C$21:E$957,3,FALSE)</f>
        <v>-1483.0084997608551</v>
      </c>
      <c r="F179" s="3" t="s">
        <v>157</v>
      </c>
      <c r="G179" t="str">
        <f t="shared" si="16"/>
        <v>41389.277</v>
      </c>
      <c r="H179" s="51">
        <f t="shared" si="17"/>
        <v>-1483</v>
      </c>
      <c r="I179" s="70" t="s">
        <v>712</v>
      </c>
      <c r="J179" s="71" t="s">
        <v>713</v>
      </c>
      <c r="K179" s="70">
        <v>-1483</v>
      </c>
      <c r="L179" s="70" t="s">
        <v>639</v>
      </c>
      <c r="M179" s="71" t="s">
        <v>179</v>
      </c>
      <c r="N179" s="71"/>
      <c r="O179" s="72" t="s">
        <v>220</v>
      </c>
      <c r="P179" s="73" t="s">
        <v>60</v>
      </c>
    </row>
    <row r="180" spans="1:16" ht="12.75" customHeight="1" x14ac:dyDescent="0.2">
      <c r="A180" s="51" t="str">
        <f t="shared" si="12"/>
        <v>BAVM 26 </v>
      </c>
      <c r="B180" s="3" t="str">
        <f t="shared" si="13"/>
        <v>I</v>
      </c>
      <c r="C180" s="51">
        <f t="shared" si="14"/>
        <v>41601.474999999999</v>
      </c>
      <c r="D180" t="str">
        <f t="shared" si="15"/>
        <v>vis</v>
      </c>
      <c r="E180">
        <f>VLOOKUP(C180,Active!C$21:E$957,3,FALSE)</f>
        <v>-1409.002400233642</v>
      </c>
      <c r="F180" s="3" t="s">
        <v>157</v>
      </c>
      <c r="G180" t="str">
        <f t="shared" si="16"/>
        <v>41601.475</v>
      </c>
      <c r="H180" s="51">
        <f t="shared" si="17"/>
        <v>-1409</v>
      </c>
      <c r="I180" s="70" t="s">
        <v>714</v>
      </c>
      <c r="J180" s="71" t="s">
        <v>715</v>
      </c>
      <c r="K180" s="70">
        <v>-1409</v>
      </c>
      <c r="L180" s="70" t="s">
        <v>716</v>
      </c>
      <c r="M180" s="71" t="s">
        <v>179</v>
      </c>
      <c r="N180" s="71"/>
      <c r="O180" s="72" t="s">
        <v>702</v>
      </c>
      <c r="P180" s="73" t="s">
        <v>60</v>
      </c>
    </row>
    <row r="181" spans="1:16" ht="12.75" customHeight="1" x14ac:dyDescent="0.2">
      <c r="A181" s="51" t="str">
        <f t="shared" si="12"/>
        <v>BAVM 26 </v>
      </c>
      <c r="B181" s="3" t="str">
        <f t="shared" si="13"/>
        <v>I</v>
      </c>
      <c r="C181" s="51">
        <f t="shared" si="14"/>
        <v>41667.421000000002</v>
      </c>
      <c r="D181" t="str">
        <f t="shared" si="15"/>
        <v>vis</v>
      </c>
      <c r="E181">
        <f>VLOOKUP(C181,Active!C$21:E$957,3,FALSE)</f>
        <v>-1386.0030965671515</v>
      </c>
      <c r="F181" s="3" t="s">
        <v>157</v>
      </c>
      <c r="G181" t="str">
        <f t="shared" si="16"/>
        <v>41667.421</v>
      </c>
      <c r="H181" s="51">
        <f t="shared" si="17"/>
        <v>-1386</v>
      </c>
      <c r="I181" s="70" t="s">
        <v>717</v>
      </c>
      <c r="J181" s="71" t="s">
        <v>718</v>
      </c>
      <c r="K181" s="70">
        <v>-1386</v>
      </c>
      <c r="L181" s="70" t="s">
        <v>719</v>
      </c>
      <c r="M181" s="71" t="s">
        <v>179</v>
      </c>
      <c r="N181" s="71"/>
      <c r="O181" s="72" t="s">
        <v>720</v>
      </c>
      <c r="P181" s="73" t="s">
        <v>60</v>
      </c>
    </row>
    <row r="182" spans="1:16" ht="12.75" customHeight="1" x14ac:dyDescent="0.2">
      <c r="A182" s="51" t="str">
        <f t="shared" si="12"/>
        <v>VSB 47 </v>
      </c>
      <c r="B182" s="3" t="str">
        <f t="shared" si="13"/>
        <v>I</v>
      </c>
      <c r="C182" s="51">
        <f t="shared" si="14"/>
        <v>42000.025999999998</v>
      </c>
      <c r="D182" t="str">
        <f t="shared" si="15"/>
        <v>vis</v>
      </c>
      <c r="E182">
        <f>VLOOKUP(C182,Active!C$21:E$957,3,FALSE)</f>
        <v>-1270.0038942502169</v>
      </c>
      <c r="F182" s="3" t="s">
        <v>157</v>
      </c>
      <c r="G182" t="str">
        <f t="shared" si="16"/>
        <v>42000.026</v>
      </c>
      <c r="H182" s="51">
        <f t="shared" si="17"/>
        <v>-1270</v>
      </c>
      <c r="I182" s="70" t="s">
        <v>721</v>
      </c>
      <c r="J182" s="71" t="s">
        <v>722</v>
      </c>
      <c r="K182" s="70">
        <v>-1270</v>
      </c>
      <c r="L182" s="70" t="s">
        <v>629</v>
      </c>
      <c r="M182" s="71" t="s">
        <v>179</v>
      </c>
      <c r="N182" s="71"/>
      <c r="O182" s="72" t="s">
        <v>723</v>
      </c>
      <c r="P182" s="73" t="s">
        <v>43</v>
      </c>
    </row>
    <row r="183" spans="1:16" ht="12.75" customHeight="1" x14ac:dyDescent="0.2">
      <c r="A183" s="51" t="str">
        <f t="shared" si="12"/>
        <v>VSB 47 </v>
      </c>
      <c r="B183" s="3" t="str">
        <f t="shared" si="13"/>
        <v>I</v>
      </c>
      <c r="C183" s="51">
        <f t="shared" si="14"/>
        <v>42000.027999999998</v>
      </c>
      <c r="D183" t="str">
        <f t="shared" si="15"/>
        <v>vis</v>
      </c>
      <c r="E183">
        <f>VLOOKUP(C183,Active!C$21:E$957,3,FALSE)</f>
        <v>-1270.0031967309233</v>
      </c>
      <c r="F183" s="3" t="s">
        <v>157</v>
      </c>
      <c r="G183" t="str">
        <f t="shared" si="16"/>
        <v>42000.028</v>
      </c>
      <c r="H183" s="51">
        <f t="shared" si="17"/>
        <v>-1270</v>
      </c>
      <c r="I183" s="70" t="s">
        <v>724</v>
      </c>
      <c r="J183" s="71" t="s">
        <v>725</v>
      </c>
      <c r="K183" s="70">
        <v>-1270</v>
      </c>
      <c r="L183" s="70" t="s">
        <v>719</v>
      </c>
      <c r="M183" s="71" t="s">
        <v>179</v>
      </c>
      <c r="N183" s="71"/>
      <c r="O183" s="72" t="s">
        <v>726</v>
      </c>
      <c r="P183" s="73" t="s">
        <v>43</v>
      </c>
    </row>
    <row r="184" spans="1:16" ht="12.75" customHeight="1" x14ac:dyDescent="0.2">
      <c r="A184" s="51" t="str">
        <f t="shared" si="12"/>
        <v>VSB 47 </v>
      </c>
      <c r="B184" s="3" t="str">
        <f t="shared" si="13"/>
        <v>I</v>
      </c>
      <c r="C184" s="51">
        <f t="shared" si="14"/>
        <v>42000.033000000003</v>
      </c>
      <c r="D184" t="str">
        <f t="shared" si="15"/>
        <v>vis</v>
      </c>
      <c r="E184">
        <f>VLOOKUP(C184,Active!C$21:E$957,3,FALSE)</f>
        <v>-1270.0014529326877</v>
      </c>
      <c r="F184" s="3" t="s">
        <v>157</v>
      </c>
      <c r="G184" t="str">
        <f t="shared" si="16"/>
        <v>42000.033</v>
      </c>
      <c r="H184" s="51">
        <f t="shared" si="17"/>
        <v>-1270</v>
      </c>
      <c r="I184" s="70" t="s">
        <v>727</v>
      </c>
      <c r="J184" s="71" t="s">
        <v>728</v>
      </c>
      <c r="K184" s="70">
        <v>-1270</v>
      </c>
      <c r="L184" s="70" t="s">
        <v>729</v>
      </c>
      <c r="M184" s="71" t="s">
        <v>179</v>
      </c>
      <c r="N184" s="71"/>
      <c r="O184" s="72" t="s">
        <v>730</v>
      </c>
      <c r="P184" s="73" t="s">
        <v>43</v>
      </c>
    </row>
    <row r="185" spans="1:16" ht="12.75" customHeight="1" x14ac:dyDescent="0.2">
      <c r="A185" s="51" t="str">
        <f t="shared" si="12"/>
        <v>VSB 47 </v>
      </c>
      <c r="B185" s="3" t="str">
        <f t="shared" si="13"/>
        <v>I</v>
      </c>
      <c r="C185" s="51">
        <f t="shared" si="14"/>
        <v>42000.034</v>
      </c>
      <c r="D185" t="str">
        <f t="shared" si="15"/>
        <v>vis</v>
      </c>
      <c r="E185">
        <f>VLOOKUP(C185,Active!C$21:E$957,3,FALSE)</f>
        <v>-1270.0011041730422</v>
      </c>
      <c r="F185" s="3" t="s">
        <v>157</v>
      </c>
      <c r="G185" t="str">
        <f t="shared" si="16"/>
        <v>42000.034</v>
      </c>
      <c r="H185" s="51">
        <f t="shared" si="17"/>
        <v>-1270</v>
      </c>
      <c r="I185" s="70" t="s">
        <v>731</v>
      </c>
      <c r="J185" s="71" t="s">
        <v>732</v>
      </c>
      <c r="K185" s="70">
        <v>-1270</v>
      </c>
      <c r="L185" s="70" t="s">
        <v>733</v>
      </c>
      <c r="M185" s="71" t="s">
        <v>179</v>
      </c>
      <c r="N185" s="71"/>
      <c r="O185" s="72" t="s">
        <v>734</v>
      </c>
      <c r="P185" s="73" t="s">
        <v>43</v>
      </c>
    </row>
    <row r="186" spans="1:16" ht="12.75" customHeight="1" x14ac:dyDescent="0.2">
      <c r="A186" s="51" t="str">
        <f t="shared" si="12"/>
        <v>BAVM 28 </v>
      </c>
      <c r="B186" s="3" t="str">
        <f t="shared" si="13"/>
        <v>I</v>
      </c>
      <c r="C186" s="51">
        <f t="shared" si="14"/>
        <v>42014.383000000002</v>
      </c>
      <c r="D186" t="str">
        <f t="shared" si="15"/>
        <v>vis</v>
      </c>
      <c r="E186">
        <f>VLOOKUP(C186,Active!C$21:E$957,3,FALSE)</f>
        <v>-1264.9967520014093</v>
      </c>
      <c r="F186" s="3" t="s">
        <v>157</v>
      </c>
      <c r="G186" t="str">
        <f t="shared" si="16"/>
        <v>42014.383</v>
      </c>
      <c r="H186" s="51">
        <f t="shared" si="17"/>
        <v>-1265</v>
      </c>
      <c r="I186" s="70" t="s">
        <v>735</v>
      </c>
      <c r="J186" s="71" t="s">
        <v>736</v>
      </c>
      <c r="K186" s="70">
        <v>-1265</v>
      </c>
      <c r="L186" s="70" t="s">
        <v>694</v>
      </c>
      <c r="M186" s="71" t="s">
        <v>179</v>
      </c>
      <c r="N186" s="71"/>
      <c r="O186" s="72" t="s">
        <v>737</v>
      </c>
      <c r="P186" s="73" t="s">
        <v>69</v>
      </c>
    </row>
    <row r="187" spans="1:16" ht="12.75" customHeight="1" x14ac:dyDescent="0.2">
      <c r="A187" s="51" t="str">
        <f t="shared" si="12"/>
        <v>VSB 47 </v>
      </c>
      <c r="B187" s="3" t="str">
        <f t="shared" si="13"/>
        <v>I</v>
      </c>
      <c r="C187" s="51">
        <f t="shared" si="14"/>
        <v>42045.917999999998</v>
      </c>
      <c r="D187" t="str">
        <f t="shared" si="15"/>
        <v>vis</v>
      </c>
      <c r="E187">
        <f>VLOOKUP(C187,Active!C$21:E$957,3,FALSE)</f>
        <v>-1253.9986165402343</v>
      </c>
      <c r="F187" s="3" t="s">
        <v>157</v>
      </c>
      <c r="G187" t="str">
        <f t="shared" si="16"/>
        <v>42045.918</v>
      </c>
      <c r="H187" s="51">
        <f t="shared" si="17"/>
        <v>-1254</v>
      </c>
      <c r="I187" s="70" t="s">
        <v>738</v>
      </c>
      <c r="J187" s="71" t="s">
        <v>739</v>
      </c>
      <c r="K187" s="70">
        <v>-1254</v>
      </c>
      <c r="L187" s="70" t="s">
        <v>740</v>
      </c>
      <c r="M187" s="71" t="s">
        <v>179</v>
      </c>
      <c r="N187" s="71"/>
      <c r="O187" s="72" t="s">
        <v>741</v>
      </c>
      <c r="P187" s="73" t="s">
        <v>43</v>
      </c>
    </row>
    <row r="188" spans="1:16" ht="12.75" customHeight="1" x14ac:dyDescent="0.2">
      <c r="A188" s="51" t="str">
        <f t="shared" si="12"/>
        <v>VSB 47 </v>
      </c>
      <c r="B188" s="3" t="str">
        <f t="shared" si="13"/>
        <v>I</v>
      </c>
      <c r="C188" s="51">
        <f t="shared" si="14"/>
        <v>42045.919999999998</v>
      </c>
      <c r="D188" t="str">
        <f t="shared" si="15"/>
        <v>vis</v>
      </c>
      <c r="E188">
        <f>VLOOKUP(C188,Active!C$21:E$957,3,FALSE)</f>
        <v>-1253.9979190209406</v>
      </c>
      <c r="F188" s="3" t="s">
        <v>157</v>
      </c>
      <c r="G188" t="str">
        <f t="shared" si="16"/>
        <v>42045.92</v>
      </c>
      <c r="H188" s="51">
        <f t="shared" si="17"/>
        <v>-1254</v>
      </c>
      <c r="I188" s="70" t="s">
        <v>742</v>
      </c>
      <c r="J188" s="71" t="s">
        <v>743</v>
      </c>
      <c r="K188" s="70">
        <v>-1254</v>
      </c>
      <c r="L188" s="70" t="s">
        <v>744</v>
      </c>
      <c r="M188" s="71" t="s">
        <v>179</v>
      </c>
      <c r="N188" s="71"/>
      <c r="O188" s="72" t="s">
        <v>630</v>
      </c>
      <c r="P188" s="73" t="s">
        <v>43</v>
      </c>
    </row>
    <row r="189" spans="1:16" x14ac:dyDescent="0.2">
      <c r="A189" s="51" t="str">
        <f t="shared" si="12"/>
        <v>VSB 47 </v>
      </c>
      <c r="B189" s="3" t="str">
        <f t="shared" si="13"/>
        <v>I</v>
      </c>
      <c r="C189" s="51">
        <f t="shared" si="14"/>
        <v>42045.921999999999</v>
      </c>
      <c r="D189" t="str">
        <f t="shared" si="15"/>
        <v>vis</v>
      </c>
      <c r="E189">
        <f>VLOOKUP(C189,Active!C$21:E$957,3,FALSE)</f>
        <v>-1253.9972215016469</v>
      </c>
      <c r="F189" s="3" t="s">
        <v>157</v>
      </c>
      <c r="G189" t="str">
        <f t="shared" si="16"/>
        <v>42045.922</v>
      </c>
      <c r="H189" s="51">
        <f t="shared" si="17"/>
        <v>-1254</v>
      </c>
      <c r="I189" s="70" t="s">
        <v>745</v>
      </c>
      <c r="J189" s="71" t="s">
        <v>746</v>
      </c>
      <c r="K189" s="70">
        <v>-1254</v>
      </c>
      <c r="L189" s="70" t="s">
        <v>747</v>
      </c>
      <c r="M189" s="71" t="s">
        <v>179</v>
      </c>
      <c r="N189" s="71"/>
      <c r="O189" s="72" t="s">
        <v>748</v>
      </c>
      <c r="P189" s="73" t="s">
        <v>43</v>
      </c>
    </row>
    <row r="190" spans="1:16" x14ac:dyDescent="0.2">
      <c r="A190" s="51" t="str">
        <f t="shared" si="12"/>
        <v>VSB 47 </v>
      </c>
      <c r="B190" s="3" t="str">
        <f t="shared" si="13"/>
        <v>I</v>
      </c>
      <c r="C190" s="51">
        <f t="shared" si="14"/>
        <v>42065.985999999997</v>
      </c>
      <c r="D190" t="str">
        <f t="shared" si="15"/>
        <v>vis</v>
      </c>
      <c r="E190">
        <f>VLOOKUP(C190,Active!C$21:E$957,3,FALSE)</f>
        <v>-1246.9997079486732</v>
      </c>
      <c r="F190" s="3" t="s">
        <v>157</v>
      </c>
      <c r="G190" t="str">
        <f t="shared" si="16"/>
        <v>42065.986</v>
      </c>
      <c r="H190" s="51">
        <f t="shared" si="17"/>
        <v>-1247</v>
      </c>
      <c r="I190" s="70" t="s">
        <v>749</v>
      </c>
      <c r="J190" s="71" t="s">
        <v>750</v>
      </c>
      <c r="K190" s="70">
        <v>-1247</v>
      </c>
      <c r="L190" s="70" t="s">
        <v>751</v>
      </c>
      <c r="M190" s="71" t="s">
        <v>179</v>
      </c>
      <c r="N190" s="71"/>
      <c r="O190" s="72" t="s">
        <v>630</v>
      </c>
      <c r="P190" s="73" t="s">
        <v>43</v>
      </c>
    </row>
    <row r="191" spans="1:16" x14ac:dyDescent="0.2">
      <c r="A191" s="51" t="str">
        <f t="shared" si="12"/>
        <v>VSB 47 </v>
      </c>
      <c r="B191" s="3" t="str">
        <f t="shared" si="13"/>
        <v>I</v>
      </c>
      <c r="C191" s="51">
        <f t="shared" si="14"/>
        <v>42065.991000000002</v>
      </c>
      <c r="D191" t="str">
        <f t="shared" si="15"/>
        <v>vis</v>
      </c>
      <c r="E191">
        <f>VLOOKUP(C191,Active!C$21:E$957,3,FALSE)</f>
        <v>-1246.9979641504376</v>
      </c>
      <c r="F191" s="3" t="s">
        <v>157</v>
      </c>
      <c r="G191" t="str">
        <f t="shared" si="16"/>
        <v>42065.991</v>
      </c>
      <c r="H191" s="51">
        <f t="shared" si="17"/>
        <v>-1247</v>
      </c>
      <c r="I191" s="70" t="s">
        <v>752</v>
      </c>
      <c r="J191" s="71" t="s">
        <v>753</v>
      </c>
      <c r="K191" s="70">
        <v>-1247</v>
      </c>
      <c r="L191" s="70" t="s">
        <v>754</v>
      </c>
      <c r="M191" s="71" t="s">
        <v>179</v>
      </c>
      <c r="N191" s="71"/>
      <c r="O191" s="72" t="s">
        <v>755</v>
      </c>
      <c r="P191" s="73" t="s">
        <v>43</v>
      </c>
    </row>
    <row r="192" spans="1:16" x14ac:dyDescent="0.2">
      <c r="A192" s="51" t="str">
        <f t="shared" si="12"/>
        <v>BAVM 28 </v>
      </c>
      <c r="B192" s="3" t="str">
        <f t="shared" si="13"/>
        <v>I</v>
      </c>
      <c r="C192" s="51">
        <f t="shared" si="14"/>
        <v>42269.561000000002</v>
      </c>
      <c r="D192" t="str">
        <f t="shared" si="15"/>
        <v>vis</v>
      </c>
      <c r="E192">
        <f>VLOOKUP(C192,Active!C$21:E$957,3,FALSE)</f>
        <v>-1176.0009628556327</v>
      </c>
      <c r="F192" s="3" t="s">
        <v>157</v>
      </c>
      <c r="G192" t="str">
        <f t="shared" si="16"/>
        <v>42269.561</v>
      </c>
      <c r="H192" s="51">
        <f t="shared" si="17"/>
        <v>-1176</v>
      </c>
      <c r="I192" s="70" t="s">
        <v>756</v>
      </c>
      <c r="J192" s="71" t="s">
        <v>757</v>
      </c>
      <c r="K192" s="70">
        <v>-1176</v>
      </c>
      <c r="L192" s="70" t="s">
        <v>733</v>
      </c>
      <c r="M192" s="71" t="s">
        <v>179</v>
      </c>
      <c r="N192" s="71"/>
      <c r="O192" s="72" t="s">
        <v>737</v>
      </c>
      <c r="P192" s="73" t="s">
        <v>69</v>
      </c>
    </row>
    <row r="193" spans="1:16" x14ac:dyDescent="0.2">
      <c r="A193" s="51" t="str">
        <f t="shared" si="12"/>
        <v>BAVM 28 </v>
      </c>
      <c r="B193" s="3" t="str">
        <f t="shared" si="13"/>
        <v>I</v>
      </c>
      <c r="C193" s="51">
        <f t="shared" si="14"/>
        <v>42335.508999999998</v>
      </c>
      <c r="D193" t="str">
        <f t="shared" si="15"/>
        <v>vis</v>
      </c>
      <c r="E193">
        <f>VLOOKUP(C193,Active!C$21:E$957,3,FALSE)</f>
        <v>-1153.000961669851</v>
      </c>
      <c r="F193" s="3" t="s">
        <v>157</v>
      </c>
      <c r="G193" t="str">
        <f t="shared" si="16"/>
        <v>42335.509</v>
      </c>
      <c r="H193" s="51">
        <f t="shared" si="17"/>
        <v>-1153</v>
      </c>
      <c r="I193" s="70" t="s">
        <v>758</v>
      </c>
      <c r="J193" s="71" t="s">
        <v>759</v>
      </c>
      <c r="K193" s="70">
        <v>-1153</v>
      </c>
      <c r="L193" s="70" t="s">
        <v>733</v>
      </c>
      <c r="M193" s="71" t="s">
        <v>179</v>
      </c>
      <c r="N193" s="71"/>
      <c r="O193" s="72" t="s">
        <v>737</v>
      </c>
      <c r="P193" s="73" t="s">
        <v>69</v>
      </c>
    </row>
    <row r="194" spans="1:16" x14ac:dyDescent="0.2">
      <c r="A194" s="51" t="str">
        <f t="shared" si="12"/>
        <v>VSB 47 </v>
      </c>
      <c r="B194" s="3" t="str">
        <f t="shared" si="13"/>
        <v>I</v>
      </c>
      <c r="C194" s="51">
        <f t="shared" si="14"/>
        <v>42389.978999999999</v>
      </c>
      <c r="D194" t="str">
        <f t="shared" si="15"/>
        <v>vis</v>
      </c>
      <c r="E194">
        <f>VLOOKUP(C194,Active!C$21:E$957,3,FALSE)</f>
        <v>-1134.0040237097974</v>
      </c>
      <c r="F194" s="3" t="s">
        <v>157</v>
      </c>
      <c r="G194" t="str">
        <f t="shared" si="16"/>
        <v>42389.979</v>
      </c>
      <c r="H194" s="51">
        <f t="shared" si="17"/>
        <v>-1134</v>
      </c>
      <c r="I194" s="70" t="s">
        <v>760</v>
      </c>
      <c r="J194" s="71" t="s">
        <v>761</v>
      </c>
      <c r="K194" s="70">
        <v>-1134</v>
      </c>
      <c r="L194" s="70" t="s">
        <v>629</v>
      </c>
      <c r="M194" s="71" t="s">
        <v>179</v>
      </c>
      <c r="N194" s="71"/>
      <c r="O194" s="72" t="s">
        <v>762</v>
      </c>
      <c r="P194" s="73" t="s">
        <v>43</v>
      </c>
    </row>
    <row r="195" spans="1:16" x14ac:dyDescent="0.2">
      <c r="A195" s="51" t="str">
        <f t="shared" si="12"/>
        <v>BAVM 28 </v>
      </c>
      <c r="B195" s="3" t="str">
        <f t="shared" si="13"/>
        <v>I</v>
      </c>
      <c r="C195" s="51">
        <f t="shared" si="14"/>
        <v>42404.307000000001</v>
      </c>
      <c r="D195" t="str">
        <f t="shared" si="15"/>
        <v>vis</v>
      </c>
      <c r="E195">
        <f>VLOOKUP(C195,Active!C$21:E$957,3,FALSE)</f>
        <v>-1129.0069954907472</v>
      </c>
      <c r="F195" s="3" t="s">
        <v>157</v>
      </c>
      <c r="G195" t="str">
        <f t="shared" si="16"/>
        <v>42404.307</v>
      </c>
      <c r="H195" s="51">
        <f t="shared" si="17"/>
        <v>-1129</v>
      </c>
      <c r="I195" s="70" t="s">
        <v>763</v>
      </c>
      <c r="J195" s="71" t="s">
        <v>764</v>
      </c>
      <c r="K195" s="70">
        <v>-1129</v>
      </c>
      <c r="L195" s="70" t="s">
        <v>765</v>
      </c>
      <c r="M195" s="71" t="s">
        <v>179</v>
      </c>
      <c r="N195" s="71"/>
      <c r="O195" s="72" t="s">
        <v>766</v>
      </c>
      <c r="P195" s="73" t="s">
        <v>69</v>
      </c>
    </row>
    <row r="196" spans="1:16" x14ac:dyDescent="0.2">
      <c r="A196" s="51" t="str">
        <f t="shared" si="12"/>
        <v>BAVM 28 </v>
      </c>
      <c r="B196" s="3" t="str">
        <f t="shared" si="13"/>
        <v>I</v>
      </c>
      <c r="C196" s="51">
        <f t="shared" si="14"/>
        <v>42404.313999999998</v>
      </c>
      <c r="D196" t="str">
        <f t="shared" si="15"/>
        <v>vis</v>
      </c>
      <c r="E196">
        <f>VLOOKUP(C196,Active!C$21:E$957,3,FALSE)</f>
        <v>-1129.0045541732204</v>
      </c>
      <c r="F196" s="3" t="s">
        <v>157</v>
      </c>
      <c r="G196" t="str">
        <f t="shared" si="16"/>
        <v>42404.314</v>
      </c>
      <c r="H196" s="51">
        <f t="shared" si="17"/>
        <v>-1129</v>
      </c>
      <c r="I196" s="70" t="s">
        <v>767</v>
      </c>
      <c r="J196" s="71" t="s">
        <v>768</v>
      </c>
      <c r="K196" s="70">
        <v>-1129</v>
      </c>
      <c r="L196" s="70" t="s">
        <v>769</v>
      </c>
      <c r="M196" s="71" t="s">
        <v>179</v>
      </c>
      <c r="N196" s="71"/>
      <c r="O196" s="72" t="s">
        <v>770</v>
      </c>
      <c r="P196" s="73" t="s">
        <v>69</v>
      </c>
    </row>
    <row r="197" spans="1:16" x14ac:dyDescent="0.2">
      <c r="A197" s="51" t="str">
        <f t="shared" si="12"/>
        <v>BAVM 28 </v>
      </c>
      <c r="B197" s="3" t="str">
        <f t="shared" si="13"/>
        <v>I</v>
      </c>
      <c r="C197" s="51">
        <f t="shared" si="14"/>
        <v>42404.319000000003</v>
      </c>
      <c r="D197" t="str">
        <f t="shared" si="15"/>
        <v>vis</v>
      </c>
      <c r="E197">
        <f>VLOOKUP(C197,Active!C$21:E$957,3,FALSE)</f>
        <v>-1129.0028103749848</v>
      </c>
      <c r="F197" s="3" t="s">
        <v>157</v>
      </c>
      <c r="G197" t="str">
        <f t="shared" si="16"/>
        <v>42404.319</v>
      </c>
      <c r="H197" s="51">
        <f t="shared" si="17"/>
        <v>-1129</v>
      </c>
      <c r="I197" s="70" t="s">
        <v>771</v>
      </c>
      <c r="J197" s="71" t="s">
        <v>772</v>
      </c>
      <c r="K197" s="70">
        <v>-1129</v>
      </c>
      <c r="L197" s="70" t="s">
        <v>773</v>
      </c>
      <c r="M197" s="71" t="s">
        <v>179</v>
      </c>
      <c r="N197" s="71"/>
      <c r="O197" s="72" t="s">
        <v>774</v>
      </c>
      <c r="P197" s="73" t="s">
        <v>69</v>
      </c>
    </row>
    <row r="198" spans="1:16" x14ac:dyDescent="0.2">
      <c r="A198" s="51" t="str">
        <f t="shared" si="12"/>
        <v>BAVM 28 </v>
      </c>
      <c r="B198" s="3" t="str">
        <f t="shared" si="13"/>
        <v>I</v>
      </c>
      <c r="C198" s="51">
        <f t="shared" si="14"/>
        <v>42404.319000000003</v>
      </c>
      <c r="D198" t="str">
        <f t="shared" si="15"/>
        <v>vis</v>
      </c>
      <c r="E198">
        <f>VLOOKUP(C198,Active!C$21:E$957,3,FALSE)</f>
        <v>-1129.0028103749848</v>
      </c>
      <c r="F198" s="3" t="s">
        <v>157</v>
      </c>
      <c r="G198" t="str">
        <f t="shared" si="16"/>
        <v>42404.319</v>
      </c>
      <c r="H198" s="51">
        <f t="shared" si="17"/>
        <v>-1129</v>
      </c>
      <c r="I198" s="70" t="s">
        <v>771</v>
      </c>
      <c r="J198" s="71" t="s">
        <v>772</v>
      </c>
      <c r="K198" s="70">
        <v>-1129</v>
      </c>
      <c r="L198" s="70" t="s">
        <v>773</v>
      </c>
      <c r="M198" s="71" t="s">
        <v>179</v>
      </c>
      <c r="N198" s="71"/>
      <c r="O198" s="72" t="s">
        <v>775</v>
      </c>
      <c r="P198" s="73" t="s">
        <v>69</v>
      </c>
    </row>
    <row r="199" spans="1:16" x14ac:dyDescent="0.2">
      <c r="A199" s="51" t="str">
        <f t="shared" si="12"/>
        <v>BAVM 28 </v>
      </c>
      <c r="B199" s="3" t="str">
        <f t="shared" si="13"/>
        <v>I</v>
      </c>
      <c r="C199" s="51">
        <f t="shared" si="14"/>
        <v>42404.324000000001</v>
      </c>
      <c r="D199" t="str">
        <f t="shared" si="15"/>
        <v>vis</v>
      </c>
      <c r="E199">
        <f>VLOOKUP(C199,Active!C$21:E$957,3,FALSE)</f>
        <v>-1129.001066576752</v>
      </c>
      <c r="F199" s="3" t="s">
        <v>157</v>
      </c>
      <c r="G199" t="str">
        <f t="shared" si="16"/>
        <v>42404.324</v>
      </c>
      <c r="H199" s="51">
        <f t="shared" si="17"/>
        <v>-1129</v>
      </c>
      <c r="I199" s="70" t="s">
        <v>776</v>
      </c>
      <c r="J199" s="71" t="s">
        <v>777</v>
      </c>
      <c r="K199" s="70">
        <v>-1129</v>
      </c>
      <c r="L199" s="70" t="s">
        <v>733</v>
      </c>
      <c r="M199" s="71" t="s">
        <v>179</v>
      </c>
      <c r="N199" s="71"/>
      <c r="O199" s="72" t="s">
        <v>220</v>
      </c>
      <c r="P199" s="73" t="s">
        <v>69</v>
      </c>
    </row>
    <row r="200" spans="1:16" x14ac:dyDescent="0.2">
      <c r="A200" s="51" t="str">
        <f t="shared" si="12"/>
        <v>BAVM 28 </v>
      </c>
      <c r="B200" s="3" t="str">
        <f t="shared" si="13"/>
        <v>I</v>
      </c>
      <c r="C200" s="51">
        <f t="shared" si="14"/>
        <v>42404.326000000001</v>
      </c>
      <c r="D200" t="str">
        <f t="shared" si="15"/>
        <v>vis</v>
      </c>
      <c r="E200">
        <f>VLOOKUP(C200,Active!C$21:E$957,3,FALSE)</f>
        <v>-1129.0003690574583</v>
      </c>
      <c r="F200" s="3" t="s">
        <v>157</v>
      </c>
      <c r="G200" t="str">
        <f t="shared" si="16"/>
        <v>42404.326</v>
      </c>
      <c r="H200" s="51">
        <f t="shared" si="17"/>
        <v>-1129</v>
      </c>
      <c r="I200" s="70" t="s">
        <v>778</v>
      </c>
      <c r="J200" s="71" t="s">
        <v>779</v>
      </c>
      <c r="K200" s="70">
        <v>-1129</v>
      </c>
      <c r="L200" s="70" t="s">
        <v>708</v>
      </c>
      <c r="M200" s="71" t="s">
        <v>179</v>
      </c>
      <c r="N200" s="71"/>
      <c r="O200" s="72" t="s">
        <v>780</v>
      </c>
      <c r="P200" s="73" t="s">
        <v>69</v>
      </c>
    </row>
    <row r="201" spans="1:16" x14ac:dyDescent="0.2">
      <c r="A201" s="51" t="str">
        <f t="shared" si="12"/>
        <v>BAVM 28 </v>
      </c>
      <c r="B201" s="3" t="str">
        <f t="shared" si="13"/>
        <v>I</v>
      </c>
      <c r="C201" s="51">
        <f t="shared" si="14"/>
        <v>42421.517999999996</v>
      </c>
      <c r="D201" t="str">
        <f t="shared" si="15"/>
        <v>vis</v>
      </c>
      <c r="E201">
        <f>VLOOKUP(C201,Active!C$21:E$957,3,FALSE)</f>
        <v>-1123.004493210035</v>
      </c>
      <c r="F201" s="3" t="s">
        <v>157</v>
      </c>
      <c r="G201" t="str">
        <f t="shared" si="16"/>
        <v>42421.518</v>
      </c>
      <c r="H201" s="51">
        <f t="shared" si="17"/>
        <v>-1123</v>
      </c>
      <c r="I201" s="70" t="s">
        <v>781</v>
      </c>
      <c r="J201" s="71" t="s">
        <v>782</v>
      </c>
      <c r="K201" s="70">
        <v>-1123</v>
      </c>
      <c r="L201" s="70" t="s">
        <v>769</v>
      </c>
      <c r="M201" s="71" t="s">
        <v>179</v>
      </c>
      <c r="N201" s="71"/>
      <c r="O201" s="72" t="s">
        <v>780</v>
      </c>
      <c r="P201" s="73" t="s">
        <v>69</v>
      </c>
    </row>
    <row r="202" spans="1:16" x14ac:dyDescent="0.2">
      <c r="A202" s="51" t="str">
        <f t="shared" si="12"/>
        <v>BAVM 29 </v>
      </c>
      <c r="B202" s="3" t="str">
        <f t="shared" si="13"/>
        <v>I</v>
      </c>
      <c r="C202" s="51">
        <f t="shared" si="14"/>
        <v>42427.24</v>
      </c>
      <c r="D202" t="str">
        <f t="shared" si="15"/>
        <v>vis</v>
      </c>
      <c r="E202">
        <f>VLOOKUP(C202,Active!C$21:E$957,3,FALSE)</f>
        <v>-1121.0088905111647</v>
      </c>
      <c r="F202" s="3" t="s">
        <v>157</v>
      </c>
      <c r="G202" t="str">
        <f t="shared" si="16"/>
        <v>42427.240</v>
      </c>
      <c r="H202" s="51">
        <f t="shared" si="17"/>
        <v>-1121</v>
      </c>
      <c r="I202" s="70" t="s">
        <v>783</v>
      </c>
      <c r="J202" s="71" t="s">
        <v>784</v>
      </c>
      <c r="K202" s="70">
        <v>-1121</v>
      </c>
      <c r="L202" s="70" t="s">
        <v>683</v>
      </c>
      <c r="M202" s="71" t="s">
        <v>179</v>
      </c>
      <c r="N202" s="71"/>
      <c r="O202" s="72" t="s">
        <v>785</v>
      </c>
      <c r="P202" s="73" t="s">
        <v>70</v>
      </c>
    </row>
    <row r="203" spans="1:16" x14ac:dyDescent="0.2">
      <c r="A203" s="51" t="str">
        <f t="shared" ref="A203:A266" si="18">P203</f>
        <v>BAVM 28 </v>
      </c>
      <c r="B203" s="3" t="str">
        <f t="shared" ref="B203:B266" si="19">IF(H203=INT(H203),"I","II")</f>
        <v>I</v>
      </c>
      <c r="C203" s="51">
        <f t="shared" ref="C203:C266" si="20">1*G203</f>
        <v>42427.260999999999</v>
      </c>
      <c r="D203" t="str">
        <f t="shared" ref="D203:D266" si="21">VLOOKUP(F203,I$1:J$5,2,FALSE)</f>
        <v>vis</v>
      </c>
      <c r="E203">
        <f>VLOOKUP(C203,Active!C$21:E$957,3,FALSE)</f>
        <v>-1121.0015665585822</v>
      </c>
      <c r="F203" s="3" t="s">
        <v>157</v>
      </c>
      <c r="G203" t="str">
        <f t="shared" ref="G203:G266" si="22">MID(I203,3,LEN(I203)-3)</f>
        <v>42427.261</v>
      </c>
      <c r="H203" s="51">
        <f t="shared" ref="H203:H266" si="23">1*K203</f>
        <v>-1121</v>
      </c>
      <c r="I203" s="70" t="s">
        <v>786</v>
      </c>
      <c r="J203" s="71" t="s">
        <v>787</v>
      </c>
      <c r="K203" s="70">
        <v>-1121</v>
      </c>
      <c r="L203" s="70" t="s">
        <v>729</v>
      </c>
      <c r="M203" s="71" t="s">
        <v>179</v>
      </c>
      <c r="N203" s="71"/>
      <c r="O203" s="72" t="s">
        <v>788</v>
      </c>
      <c r="P203" s="73" t="s">
        <v>69</v>
      </c>
    </row>
    <row r="204" spans="1:16" x14ac:dyDescent="0.2">
      <c r="A204" s="51" t="str">
        <f t="shared" si="18"/>
        <v>VSB 47 </v>
      </c>
      <c r="B204" s="3" t="str">
        <f t="shared" si="19"/>
        <v>I</v>
      </c>
      <c r="C204" s="51">
        <f t="shared" si="20"/>
        <v>42453.044999999998</v>
      </c>
      <c r="D204" t="str">
        <f t="shared" si="21"/>
        <v>vis</v>
      </c>
      <c r="E204">
        <f>VLOOKUP(C204,Active!C$21:E$957,3,FALSE)</f>
        <v>-1112.0091478260322</v>
      </c>
      <c r="F204" s="3" t="s">
        <v>157</v>
      </c>
      <c r="G204" t="str">
        <f t="shared" si="22"/>
        <v>42453.045</v>
      </c>
      <c r="H204" s="51">
        <f t="shared" si="23"/>
        <v>-1112</v>
      </c>
      <c r="I204" s="70" t="s">
        <v>789</v>
      </c>
      <c r="J204" s="71" t="s">
        <v>790</v>
      </c>
      <c r="K204" s="70">
        <v>-1112</v>
      </c>
      <c r="L204" s="70" t="s">
        <v>791</v>
      </c>
      <c r="M204" s="71" t="s">
        <v>179</v>
      </c>
      <c r="N204" s="71"/>
      <c r="O204" s="72" t="s">
        <v>630</v>
      </c>
      <c r="P204" s="73" t="s">
        <v>43</v>
      </c>
    </row>
    <row r="205" spans="1:16" x14ac:dyDescent="0.2">
      <c r="A205" s="51" t="str">
        <f t="shared" si="18"/>
        <v>VSB 47 </v>
      </c>
      <c r="B205" s="3" t="str">
        <f t="shared" si="19"/>
        <v>I</v>
      </c>
      <c r="C205" s="51">
        <f t="shared" si="20"/>
        <v>42453.046000000002</v>
      </c>
      <c r="D205" t="str">
        <f t="shared" si="21"/>
        <v>vis</v>
      </c>
      <c r="E205">
        <f>VLOOKUP(C205,Active!C$21:E$957,3,FALSE)</f>
        <v>-1112.008799066384</v>
      </c>
      <c r="F205" s="3" t="s">
        <v>157</v>
      </c>
      <c r="G205" t="str">
        <f t="shared" si="22"/>
        <v>42453.046</v>
      </c>
      <c r="H205" s="51">
        <f t="shared" si="23"/>
        <v>-1112</v>
      </c>
      <c r="I205" s="70" t="s">
        <v>792</v>
      </c>
      <c r="J205" s="71" t="s">
        <v>793</v>
      </c>
      <c r="K205" s="70">
        <v>-1112</v>
      </c>
      <c r="L205" s="70" t="s">
        <v>683</v>
      </c>
      <c r="M205" s="71" t="s">
        <v>179</v>
      </c>
      <c r="N205" s="71"/>
      <c r="O205" s="72" t="s">
        <v>755</v>
      </c>
      <c r="P205" s="73" t="s">
        <v>43</v>
      </c>
    </row>
    <row r="206" spans="1:16" x14ac:dyDescent="0.2">
      <c r="A206" s="51" t="str">
        <f t="shared" si="18"/>
        <v>VSB 47 </v>
      </c>
      <c r="B206" s="3" t="str">
        <f t="shared" si="19"/>
        <v>I</v>
      </c>
      <c r="C206" s="51">
        <f t="shared" si="20"/>
        <v>42455.913999999997</v>
      </c>
      <c r="D206" t="str">
        <f t="shared" si="21"/>
        <v>vis</v>
      </c>
      <c r="E206">
        <f>VLOOKUP(C206,Active!C$21:E$957,3,FALSE)</f>
        <v>-1111.0085563994235</v>
      </c>
      <c r="F206" s="3" t="s">
        <v>157</v>
      </c>
      <c r="G206" t="str">
        <f t="shared" si="22"/>
        <v>42455.914</v>
      </c>
      <c r="H206" s="51">
        <f t="shared" si="23"/>
        <v>-1111</v>
      </c>
      <c r="I206" s="70" t="s">
        <v>794</v>
      </c>
      <c r="J206" s="71" t="s">
        <v>795</v>
      </c>
      <c r="K206" s="70">
        <v>-1111</v>
      </c>
      <c r="L206" s="70" t="s">
        <v>639</v>
      </c>
      <c r="M206" s="71" t="s">
        <v>179</v>
      </c>
      <c r="N206" s="71"/>
      <c r="O206" s="72" t="s">
        <v>630</v>
      </c>
      <c r="P206" s="73" t="s">
        <v>43</v>
      </c>
    </row>
    <row r="207" spans="1:16" x14ac:dyDescent="0.2">
      <c r="A207" s="51" t="str">
        <f t="shared" si="18"/>
        <v> ALGL 36 </v>
      </c>
      <c r="B207" s="3" t="str">
        <f t="shared" si="19"/>
        <v>I</v>
      </c>
      <c r="C207" s="51">
        <f t="shared" si="20"/>
        <v>42467.387000000002</v>
      </c>
      <c r="D207" t="str">
        <f t="shared" si="21"/>
        <v>vis</v>
      </c>
      <c r="E207">
        <f>VLOOKUP(C207,Active!C$21:E$957,3,FALSE)</f>
        <v>-1107.007236971926</v>
      </c>
      <c r="F207" s="3" t="s">
        <v>157</v>
      </c>
      <c r="G207" t="str">
        <f t="shared" si="22"/>
        <v>42467.387</v>
      </c>
      <c r="H207" s="51">
        <f t="shared" si="23"/>
        <v>-1107</v>
      </c>
      <c r="I207" s="70" t="s">
        <v>796</v>
      </c>
      <c r="J207" s="71" t="s">
        <v>797</v>
      </c>
      <c r="K207" s="70">
        <v>-1107</v>
      </c>
      <c r="L207" s="70" t="s">
        <v>798</v>
      </c>
      <c r="M207" s="71" t="s">
        <v>179</v>
      </c>
      <c r="N207" s="71"/>
      <c r="O207" s="72" t="s">
        <v>799</v>
      </c>
      <c r="P207" s="72" t="s">
        <v>72</v>
      </c>
    </row>
    <row r="208" spans="1:16" x14ac:dyDescent="0.2">
      <c r="A208" s="51" t="str">
        <f t="shared" si="18"/>
        <v> ALGL 36 </v>
      </c>
      <c r="B208" s="3" t="str">
        <f t="shared" si="19"/>
        <v>I</v>
      </c>
      <c r="C208" s="51">
        <f t="shared" si="20"/>
        <v>42467.413999999997</v>
      </c>
      <c r="D208" t="str">
        <f t="shared" si="21"/>
        <v>vis</v>
      </c>
      <c r="E208">
        <f>VLOOKUP(C208,Active!C$21:E$957,3,FALSE)</f>
        <v>-1106.9978204614647</v>
      </c>
      <c r="F208" s="3" t="s">
        <v>157</v>
      </c>
      <c r="G208" t="str">
        <f t="shared" si="22"/>
        <v>42467.414</v>
      </c>
      <c r="H208" s="51">
        <f t="shared" si="23"/>
        <v>-1107</v>
      </c>
      <c r="I208" s="70" t="s">
        <v>800</v>
      </c>
      <c r="J208" s="71" t="s">
        <v>801</v>
      </c>
      <c r="K208" s="70">
        <v>-1107</v>
      </c>
      <c r="L208" s="70" t="s">
        <v>754</v>
      </c>
      <c r="M208" s="71" t="s">
        <v>179</v>
      </c>
      <c r="N208" s="71"/>
      <c r="O208" s="72" t="s">
        <v>802</v>
      </c>
      <c r="P208" s="72" t="s">
        <v>72</v>
      </c>
    </row>
    <row r="209" spans="1:16" x14ac:dyDescent="0.2">
      <c r="A209" s="51" t="str">
        <f t="shared" si="18"/>
        <v> ALGL 36 </v>
      </c>
      <c r="B209" s="3" t="str">
        <f t="shared" si="19"/>
        <v>I</v>
      </c>
      <c r="C209" s="51">
        <f t="shared" si="20"/>
        <v>42490.35</v>
      </c>
      <c r="D209" t="str">
        <f t="shared" si="21"/>
        <v>vis</v>
      </c>
      <c r="E209">
        <f>VLOOKUP(C209,Active!C$21:E$957,3,FALSE)</f>
        <v>-1098.9986692029406</v>
      </c>
      <c r="F209" s="3" t="s">
        <v>157</v>
      </c>
      <c r="G209" t="str">
        <f t="shared" si="22"/>
        <v>42490.350</v>
      </c>
      <c r="H209" s="51">
        <f t="shared" si="23"/>
        <v>-1099</v>
      </c>
      <c r="I209" s="70" t="s">
        <v>803</v>
      </c>
      <c r="J209" s="71" t="s">
        <v>804</v>
      </c>
      <c r="K209" s="70">
        <v>-1099</v>
      </c>
      <c r="L209" s="70" t="s">
        <v>740</v>
      </c>
      <c r="M209" s="71" t="s">
        <v>179</v>
      </c>
      <c r="N209" s="71"/>
      <c r="O209" s="72" t="s">
        <v>799</v>
      </c>
      <c r="P209" s="72" t="s">
        <v>72</v>
      </c>
    </row>
    <row r="210" spans="1:16" x14ac:dyDescent="0.2">
      <c r="A210" s="51" t="str">
        <f t="shared" si="18"/>
        <v>BAVM 31 </v>
      </c>
      <c r="B210" s="3" t="str">
        <f t="shared" si="19"/>
        <v>I</v>
      </c>
      <c r="C210" s="51">
        <f t="shared" si="20"/>
        <v>42682.445</v>
      </c>
      <c r="D210" t="str">
        <f t="shared" si="21"/>
        <v>vis</v>
      </c>
      <c r="E210">
        <f>VLOOKUP(C210,Active!C$21:E$957,3,FALSE)</f>
        <v>-1032.0036848549244</v>
      </c>
      <c r="F210" s="3" t="s">
        <v>157</v>
      </c>
      <c r="G210" t="str">
        <f t="shared" si="22"/>
        <v>42682.445</v>
      </c>
      <c r="H210" s="51">
        <f t="shared" si="23"/>
        <v>-1032</v>
      </c>
      <c r="I210" s="70" t="s">
        <v>805</v>
      </c>
      <c r="J210" s="71" t="s">
        <v>806</v>
      </c>
      <c r="K210" s="70">
        <v>-1032</v>
      </c>
      <c r="L210" s="70" t="s">
        <v>697</v>
      </c>
      <c r="M210" s="71" t="s">
        <v>179</v>
      </c>
      <c r="N210" s="71"/>
      <c r="O210" s="72" t="s">
        <v>775</v>
      </c>
      <c r="P210" s="73" t="s">
        <v>73</v>
      </c>
    </row>
    <row r="211" spans="1:16" x14ac:dyDescent="0.2">
      <c r="A211" s="51" t="str">
        <f t="shared" si="18"/>
        <v>VSB 47 </v>
      </c>
      <c r="B211" s="3" t="str">
        <f t="shared" si="19"/>
        <v>I</v>
      </c>
      <c r="C211" s="51">
        <f t="shared" si="20"/>
        <v>42736.955999999998</v>
      </c>
      <c r="D211" t="str">
        <f t="shared" si="21"/>
        <v>vis</v>
      </c>
      <c r="E211">
        <f>VLOOKUP(C211,Active!C$21:E$957,3,FALSE)</f>
        <v>-1012.9924477493538</v>
      </c>
      <c r="F211" s="3" t="s">
        <v>157</v>
      </c>
      <c r="G211" t="str">
        <f t="shared" si="22"/>
        <v>42736.956</v>
      </c>
      <c r="H211" s="51">
        <f t="shared" si="23"/>
        <v>-1013</v>
      </c>
      <c r="I211" s="70" t="s">
        <v>807</v>
      </c>
      <c r="J211" s="71" t="s">
        <v>808</v>
      </c>
      <c r="K211" s="70">
        <v>-1013</v>
      </c>
      <c r="L211" s="70" t="s">
        <v>809</v>
      </c>
      <c r="M211" s="71" t="s">
        <v>179</v>
      </c>
      <c r="N211" s="71"/>
      <c r="O211" s="72" t="s">
        <v>810</v>
      </c>
      <c r="P211" s="73" t="s">
        <v>43</v>
      </c>
    </row>
    <row r="212" spans="1:16" x14ac:dyDescent="0.2">
      <c r="A212" s="51" t="str">
        <f t="shared" si="18"/>
        <v>VSB 47 </v>
      </c>
      <c r="B212" s="3" t="str">
        <f t="shared" si="19"/>
        <v>I</v>
      </c>
      <c r="C212" s="51">
        <f t="shared" si="20"/>
        <v>42779.955999999998</v>
      </c>
      <c r="D212" t="str">
        <f t="shared" si="21"/>
        <v>vis</v>
      </c>
      <c r="E212">
        <f>VLOOKUP(C212,Active!C$21:E$957,3,FALSE)</f>
        <v>-997.99578293785589</v>
      </c>
      <c r="F212" s="3" t="s">
        <v>157</v>
      </c>
      <c r="G212" t="str">
        <f t="shared" si="22"/>
        <v>42779.956</v>
      </c>
      <c r="H212" s="51">
        <f t="shared" si="23"/>
        <v>-998</v>
      </c>
      <c r="I212" s="70" t="s">
        <v>811</v>
      </c>
      <c r="J212" s="71" t="s">
        <v>812</v>
      </c>
      <c r="K212" s="70">
        <v>-998</v>
      </c>
      <c r="L212" s="70" t="s">
        <v>813</v>
      </c>
      <c r="M212" s="71" t="s">
        <v>179</v>
      </c>
      <c r="N212" s="71"/>
      <c r="O212" s="72" t="s">
        <v>755</v>
      </c>
      <c r="P212" s="73" t="s">
        <v>43</v>
      </c>
    </row>
    <row r="213" spans="1:16" x14ac:dyDescent="0.2">
      <c r="A213" s="51" t="str">
        <f t="shared" si="18"/>
        <v> AOEB 2 </v>
      </c>
      <c r="B213" s="3" t="str">
        <f t="shared" si="19"/>
        <v>I</v>
      </c>
      <c r="C213" s="51">
        <f t="shared" si="20"/>
        <v>42782.807000000001</v>
      </c>
      <c r="D213" t="str">
        <f t="shared" si="21"/>
        <v>vis</v>
      </c>
      <c r="E213">
        <f>VLOOKUP(C213,Active!C$21:E$957,3,FALSE)</f>
        <v>-997.00146918488815</v>
      </c>
      <c r="F213" s="3" t="s">
        <v>157</v>
      </c>
      <c r="G213" t="str">
        <f t="shared" si="22"/>
        <v>42782.807</v>
      </c>
      <c r="H213" s="51">
        <f t="shared" si="23"/>
        <v>-997</v>
      </c>
      <c r="I213" s="70" t="s">
        <v>814</v>
      </c>
      <c r="J213" s="71" t="s">
        <v>815</v>
      </c>
      <c r="K213" s="70">
        <v>-997</v>
      </c>
      <c r="L213" s="70" t="s">
        <v>729</v>
      </c>
      <c r="M213" s="71" t="s">
        <v>179</v>
      </c>
      <c r="N213" s="71"/>
      <c r="O213" s="72" t="s">
        <v>816</v>
      </c>
      <c r="P213" s="72" t="s">
        <v>75</v>
      </c>
    </row>
    <row r="214" spans="1:16" x14ac:dyDescent="0.2">
      <c r="A214" s="51" t="str">
        <f t="shared" si="18"/>
        <v> ALGL 36 </v>
      </c>
      <c r="B214" s="3" t="str">
        <f t="shared" si="19"/>
        <v>II</v>
      </c>
      <c r="C214" s="51">
        <f t="shared" si="20"/>
        <v>42793.262999999999</v>
      </c>
      <c r="D214" t="str">
        <f t="shared" si="21"/>
        <v>vis</v>
      </c>
      <c r="E214">
        <f>VLOOKUP(C214,Active!C$21:E$957,3,FALSE)</f>
        <v>-993.35483831816725</v>
      </c>
      <c r="F214" s="3" t="s">
        <v>157</v>
      </c>
      <c r="G214" t="str">
        <f t="shared" si="22"/>
        <v>42793.263</v>
      </c>
      <c r="H214" s="51">
        <f t="shared" si="23"/>
        <v>-993.5</v>
      </c>
      <c r="I214" s="70" t="s">
        <v>817</v>
      </c>
      <c r="J214" s="71" t="s">
        <v>818</v>
      </c>
      <c r="K214" s="70">
        <v>-993.5</v>
      </c>
      <c r="L214" s="70" t="s">
        <v>819</v>
      </c>
      <c r="M214" s="71" t="s">
        <v>179</v>
      </c>
      <c r="N214" s="71"/>
      <c r="O214" s="72" t="s">
        <v>802</v>
      </c>
      <c r="P214" s="72" t="s">
        <v>72</v>
      </c>
    </row>
    <row r="215" spans="1:16" x14ac:dyDescent="0.2">
      <c r="A215" s="51" t="str">
        <f t="shared" si="18"/>
        <v>BAVM 29 </v>
      </c>
      <c r="B215" s="3" t="str">
        <f t="shared" si="19"/>
        <v>I</v>
      </c>
      <c r="C215" s="51">
        <f t="shared" si="20"/>
        <v>42814.349000000002</v>
      </c>
      <c r="D215" t="str">
        <f t="shared" si="21"/>
        <v>vis</v>
      </c>
      <c r="E215">
        <f>VLOOKUP(C215,Active!C$21:E$957,3,FALSE)</f>
        <v>-986.00089240618388</v>
      </c>
      <c r="F215" s="3" t="s">
        <v>157</v>
      </c>
      <c r="G215" t="str">
        <f t="shared" si="22"/>
        <v>42814.349</v>
      </c>
      <c r="H215" s="51">
        <f t="shared" si="23"/>
        <v>-986</v>
      </c>
      <c r="I215" s="70" t="s">
        <v>820</v>
      </c>
      <c r="J215" s="71" t="s">
        <v>821</v>
      </c>
      <c r="K215" s="70">
        <v>-986</v>
      </c>
      <c r="L215" s="70" t="s">
        <v>705</v>
      </c>
      <c r="M215" s="71" t="s">
        <v>179</v>
      </c>
      <c r="N215" s="71"/>
      <c r="O215" s="72" t="s">
        <v>737</v>
      </c>
      <c r="P215" s="73" t="s">
        <v>70</v>
      </c>
    </row>
    <row r="216" spans="1:16" x14ac:dyDescent="0.2">
      <c r="A216" s="51" t="str">
        <f t="shared" si="18"/>
        <v>BAVM 31 </v>
      </c>
      <c r="B216" s="3" t="str">
        <f t="shared" si="19"/>
        <v>I</v>
      </c>
      <c r="C216" s="51">
        <f t="shared" si="20"/>
        <v>42814.353000000003</v>
      </c>
      <c r="D216" t="str">
        <f t="shared" si="21"/>
        <v>vis</v>
      </c>
      <c r="E216">
        <f>VLOOKUP(C216,Active!C$21:E$957,3,FALSE)</f>
        <v>-985.9994973675964</v>
      </c>
      <c r="F216" s="3" t="s">
        <v>157</v>
      </c>
      <c r="G216" t="str">
        <f t="shared" si="22"/>
        <v>42814.353</v>
      </c>
      <c r="H216" s="51">
        <f t="shared" si="23"/>
        <v>-986</v>
      </c>
      <c r="I216" s="70" t="s">
        <v>822</v>
      </c>
      <c r="J216" s="71" t="s">
        <v>823</v>
      </c>
      <c r="K216" s="70">
        <v>-986</v>
      </c>
      <c r="L216" s="70" t="s">
        <v>677</v>
      </c>
      <c r="M216" s="71" t="s">
        <v>179</v>
      </c>
      <c r="N216" s="71"/>
      <c r="O216" s="72" t="s">
        <v>785</v>
      </c>
      <c r="P216" s="73" t="s">
        <v>73</v>
      </c>
    </row>
    <row r="217" spans="1:16" x14ac:dyDescent="0.2">
      <c r="A217" s="51" t="str">
        <f t="shared" si="18"/>
        <v> AOEB 2 </v>
      </c>
      <c r="B217" s="3" t="str">
        <f t="shared" si="19"/>
        <v>I</v>
      </c>
      <c r="C217" s="51">
        <f t="shared" si="20"/>
        <v>42828.671000000002</v>
      </c>
      <c r="D217" t="str">
        <f t="shared" si="21"/>
        <v>vis</v>
      </c>
      <c r="E217">
        <f>VLOOKUP(C217,Active!C$21:E$957,3,FALSE)</f>
        <v>-981.00595674501471</v>
      </c>
      <c r="F217" s="3" t="s">
        <v>157</v>
      </c>
      <c r="G217" t="str">
        <f t="shared" si="22"/>
        <v>42828.671</v>
      </c>
      <c r="H217" s="51">
        <f t="shared" si="23"/>
        <v>-981</v>
      </c>
      <c r="I217" s="70" t="s">
        <v>824</v>
      </c>
      <c r="J217" s="71" t="s">
        <v>825</v>
      </c>
      <c r="K217" s="70">
        <v>-981</v>
      </c>
      <c r="L217" s="70" t="s">
        <v>826</v>
      </c>
      <c r="M217" s="71" t="s">
        <v>179</v>
      </c>
      <c r="N217" s="71"/>
      <c r="O217" s="72" t="s">
        <v>827</v>
      </c>
      <c r="P217" s="72" t="s">
        <v>75</v>
      </c>
    </row>
    <row r="218" spans="1:16" x14ac:dyDescent="0.2">
      <c r="A218" s="51" t="str">
        <f t="shared" si="18"/>
        <v>BAVM 31 </v>
      </c>
      <c r="B218" s="3" t="str">
        <f t="shared" si="19"/>
        <v>I</v>
      </c>
      <c r="C218" s="51">
        <f t="shared" si="20"/>
        <v>42837.290999999997</v>
      </c>
      <c r="D218" t="str">
        <f t="shared" si="21"/>
        <v>vis</v>
      </c>
      <c r="E218">
        <f>VLOOKUP(C218,Active!C$21:E$957,3,FALSE)</f>
        <v>-977.99964858978115</v>
      </c>
      <c r="F218" s="3" t="s">
        <v>157</v>
      </c>
      <c r="G218" t="str">
        <f t="shared" si="22"/>
        <v>42837.291</v>
      </c>
      <c r="H218" s="51">
        <f t="shared" si="23"/>
        <v>-978</v>
      </c>
      <c r="I218" s="70" t="s">
        <v>828</v>
      </c>
      <c r="J218" s="71" t="s">
        <v>829</v>
      </c>
      <c r="K218" s="70">
        <v>-978</v>
      </c>
      <c r="L218" s="70" t="s">
        <v>751</v>
      </c>
      <c r="M218" s="71" t="s">
        <v>179</v>
      </c>
      <c r="N218" s="71"/>
      <c r="O218" s="72" t="s">
        <v>785</v>
      </c>
      <c r="P218" s="73" t="s">
        <v>73</v>
      </c>
    </row>
    <row r="219" spans="1:16" x14ac:dyDescent="0.2">
      <c r="A219" s="51" t="str">
        <f t="shared" si="18"/>
        <v>BAVM 31 </v>
      </c>
      <c r="B219" s="3" t="str">
        <f t="shared" si="19"/>
        <v>I</v>
      </c>
      <c r="C219" s="51">
        <f t="shared" si="20"/>
        <v>42857.362000000001</v>
      </c>
      <c r="D219" t="str">
        <f t="shared" si="21"/>
        <v>vis</v>
      </c>
      <c r="E219">
        <f>VLOOKUP(C219,Active!C$21:E$957,3,FALSE)</f>
        <v>-970.99969371927818</v>
      </c>
      <c r="F219" s="3" t="s">
        <v>157</v>
      </c>
      <c r="G219" t="str">
        <f t="shared" si="22"/>
        <v>42857.362</v>
      </c>
      <c r="H219" s="51">
        <f t="shared" si="23"/>
        <v>-971</v>
      </c>
      <c r="I219" s="70" t="s">
        <v>830</v>
      </c>
      <c r="J219" s="71" t="s">
        <v>831</v>
      </c>
      <c r="K219" s="70">
        <v>-971</v>
      </c>
      <c r="L219" s="70" t="s">
        <v>751</v>
      </c>
      <c r="M219" s="71" t="s">
        <v>179</v>
      </c>
      <c r="N219" s="71"/>
      <c r="O219" s="72" t="s">
        <v>785</v>
      </c>
      <c r="P219" s="73" t="s">
        <v>73</v>
      </c>
    </row>
    <row r="220" spans="1:16" x14ac:dyDescent="0.2">
      <c r="A220" s="51" t="str">
        <f t="shared" si="18"/>
        <v> AOEB 2 </v>
      </c>
      <c r="B220" s="3" t="str">
        <f t="shared" si="19"/>
        <v>I</v>
      </c>
      <c r="C220" s="51">
        <f t="shared" si="20"/>
        <v>43043.728000000003</v>
      </c>
      <c r="D220" t="str">
        <f t="shared" si="21"/>
        <v>vis</v>
      </c>
      <c r="E220">
        <f>VLOOKUP(C220,Active!C$21:E$957,3,FALSE)</f>
        <v>-906.0027533876588</v>
      </c>
      <c r="F220" s="3" t="s">
        <v>157</v>
      </c>
      <c r="G220" t="str">
        <f t="shared" si="22"/>
        <v>43043.728</v>
      </c>
      <c r="H220" s="51">
        <f t="shared" si="23"/>
        <v>-906</v>
      </c>
      <c r="I220" s="70" t="s">
        <v>832</v>
      </c>
      <c r="J220" s="71" t="s">
        <v>833</v>
      </c>
      <c r="K220" s="70">
        <v>-906</v>
      </c>
      <c r="L220" s="70" t="s">
        <v>773</v>
      </c>
      <c r="M220" s="71" t="s">
        <v>179</v>
      </c>
      <c r="N220" s="71"/>
      <c r="O220" s="72" t="s">
        <v>260</v>
      </c>
      <c r="P220" s="72" t="s">
        <v>75</v>
      </c>
    </row>
    <row r="221" spans="1:16" x14ac:dyDescent="0.2">
      <c r="A221" s="51" t="str">
        <f t="shared" si="18"/>
        <v> AOEB 2 </v>
      </c>
      <c r="B221" s="3" t="str">
        <f t="shared" si="19"/>
        <v>I</v>
      </c>
      <c r="C221" s="51">
        <f t="shared" si="20"/>
        <v>43066.671000000002</v>
      </c>
      <c r="D221" t="str">
        <f t="shared" si="21"/>
        <v>vis</v>
      </c>
      <c r="E221">
        <f>VLOOKUP(C221,Active!C$21:E$957,3,FALSE)</f>
        <v>-898.00116081160797</v>
      </c>
      <c r="F221" s="3" t="s">
        <v>157</v>
      </c>
      <c r="G221" t="str">
        <f t="shared" si="22"/>
        <v>43066.671</v>
      </c>
      <c r="H221" s="51">
        <f t="shared" si="23"/>
        <v>-898</v>
      </c>
      <c r="I221" s="70" t="s">
        <v>834</v>
      </c>
      <c r="J221" s="71" t="s">
        <v>835</v>
      </c>
      <c r="K221" s="70">
        <v>-898</v>
      </c>
      <c r="L221" s="70" t="s">
        <v>733</v>
      </c>
      <c r="M221" s="71" t="s">
        <v>179</v>
      </c>
      <c r="N221" s="71"/>
      <c r="O221" s="72" t="s">
        <v>260</v>
      </c>
      <c r="P221" s="72" t="s">
        <v>75</v>
      </c>
    </row>
    <row r="222" spans="1:16" x14ac:dyDescent="0.2">
      <c r="A222" s="51" t="str">
        <f t="shared" si="18"/>
        <v> AOEB 2 </v>
      </c>
      <c r="B222" s="3" t="str">
        <f t="shared" si="19"/>
        <v>I</v>
      </c>
      <c r="C222" s="51">
        <f t="shared" si="20"/>
        <v>43066.671000000002</v>
      </c>
      <c r="D222" t="str">
        <f t="shared" si="21"/>
        <v>vis</v>
      </c>
      <c r="E222">
        <f>VLOOKUP(C222,Active!C$21:E$957,3,FALSE)</f>
        <v>-898.00116081160797</v>
      </c>
      <c r="F222" s="3" t="s">
        <v>157</v>
      </c>
      <c r="G222" t="str">
        <f t="shared" si="22"/>
        <v>43066.671</v>
      </c>
      <c r="H222" s="51">
        <f t="shared" si="23"/>
        <v>-898</v>
      </c>
      <c r="I222" s="70" t="s">
        <v>834</v>
      </c>
      <c r="J222" s="71" t="s">
        <v>835</v>
      </c>
      <c r="K222" s="70">
        <v>-898</v>
      </c>
      <c r="L222" s="70" t="s">
        <v>733</v>
      </c>
      <c r="M222" s="71" t="s">
        <v>179</v>
      </c>
      <c r="N222" s="71"/>
      <c r="O222" s="72" t="s">
        <v>816</v>
      </c>
      <c r="P222" s="72" t="s">
        <v>75</v>
      </c>
    </row>
    <row r="223" spans="1:16" x14ac:dyDescent="0.2">
      <c r="A223" s="51" t="str">
        <f t="shared" si="18"/>
        <v> ALGL 36 </v>
      </c>
      <c r="B223" s="3" t="str">
        <f t="shared" si="19"/>
        <v>I</v>
      </c>
      <c r="C223" s="51">
        <f t="shared" si="20"/>
        <v>43072.396000000001</v>
      </c>
      <c r="D223" t="str">
        <f t="shared" si="21"/>
        <v>vis</v>
      </c>
      <c r="E223">
        <f>VLOOKUP(C223,Active!C$21:E$957,3,FALSE)</f>
        <v>-896.00451183379857</v>
      </c>
      <c r="F223" s="3" t="s">
        <v>157</v>
      </c>
      <c r="G223" t="str">
        <f t="shared" si="22"/>
        <v>43072.396</v>
      </c>
      <c r="H223" s="51">
        <f t="shared" si="23"/>
        <v>-896</v>
      </c>
      <c r="I223" s="70" t="s">
        <v>836</v>
      </c>
      <c r="J223" s="71" t="s">
        <v>837</v>
      </c>
      <c r="K223" s="70">
        <v>-896</v>
      </c>
      <c r="L223" s="70" t="s">
        <v>769</v>
      </c>
      <c r="M223" s="71" t="s">
        <v>179</v>
      </c>
      <c r="N223" s="71"/>
      <c r="O223" s="72" t="s">
        <v>287</v>
      </c>
      <c r="P223" s="72" t="s">
        <v>72</v>
      </c>
    </row>
    <row r="224" spans="1:16" x14ac:dyDescent="0.2">
      <c r="A224" s="51" t="str">
        <f t="shared" si="18"/>
        <v> ALGL 36 </v>
      </c>
      <c r="B224" s="3" t="str">
        <f t="shared" si="19"/>
        <v>I</v>
      </c>
      <c r="C224" s="51">
        <f t="shared" si="20"/>
        <v>43075.260999999999</v>
      </c>
      <c r="D224" t="str">
        <f t="shared" si="21"/>
        <v>vis</v>
      </c>
      <c r="E224">
        <f>VLOOKUP(C224,Active!C$21:E$957,3,FALSE)</f>
        <v>-895.00531544577734</v>
      </c>
      <c r="F224" s="3" t="s">
        <v>157</v>
      </c>
      <c r="G224" t="str">
        <f t="shared" si="22"/>
        <v>43075.261</v>
      </c>
      <c r="H224" s="51">
        <f t="shared" si="23"/>
        <v>-895</v>
      </c>
      <c r="I224" s="70" t="s">
        <v>838</v>
      </c>
      <c r="J224" s="71" t="s">
        <v>839</v>
      </c>
      <c r="K224" s="70">
        <v>-895</v>
      </c>
      <c r="L224" s="70" t="s">
        <v>690</v>
      </c>
      <c r="M224" s="71" t="s">
        <v>179</v>
      </c>
      <c r="N224" s="71"/>
      <c r="O224" s="72" t="s">
        <v>287</v>
      </c>
      <c r="P224" s="72" t="s">
        <v>72</v>
      </c>
    </row>
    <row r="225" spans="1:16" x14ac:dyDescent="0.2">
      <c r="A225" s="51" t="str">
        <f t="shared" si="18"/>
        <v> ALGL 36 </v>
      </c>
      <c r="B225" s="3" t="str">
        <f t="shared" si="19"/>
        <v>I</v>
      </c>
      <c r="C225" s="51">
        <f t="shared" si="20"/>
        <v>43092.46</v>
      </c>
      <c r="D225" t="str">
        <f t="shared" si="21"/>
        <v>vis</v>
      </c>
      <c r="E225">
        <f>VLOOKUP(C225,Active!C$21:E$957,3,FALSE)</f>
        <v>-889.00699828082486</v>
      </c>
      <c r="F225" s="3" t="s">
        <v>157</v>
      </c>
      <c r="G225" t="str">
        <f t="shared" si="22"/>
        <v>43092.460</v>
      </c>
      <c r="H225" s="51">
        <f t="shared" si="23"/>
        <v>-889</v>
      </c>
      <c r="I225" s="70" t="s">
        <v>840</v>
      </c>
      <c r="J225" s="71" t="s">
        <v>841</v>
      </c>
      <c r="K225" s="70">
        <v>-889</v>
      </c>
      <c r="L225" s="70" t="s">
        <v>765</v>
      </c>
      <c r="M225" s="71" t="s">
        <v>179</v>
      </c>
      <c r="N225" s="71"/>
      <c r="O225" s="72" t="s">
        <v>802</v>
      </c>
      <c r="P225" s="72" t="s">
        <v>72</v>
      </c>
    </row>
    <row r="226" spans="1:16" x14ac:dyDescent="0.2">
      <c r="A226" s="51" t="str">
        <f t="shared" si="18"/>
        <v>BAVM 31 </v>
      </c>
      <c r="B226" s="3" t="str">
        <f t="shared" si="19"/>
        <v>I</v>
      </c>
      <c r="C226" s="51">
        <f t="shared" si="20"/>
        <v>43135.466999999997</v>
      </c>
      <c r="D226" t="str">
        <f t="shared" si="21"/>
        <v>vis</v>
      </c>
      <c r="E226">
        <f>VLOOKUP(C226,Active!C$21:E$957,3,FALSE)</f>
        <v>-874.00789215180032</v>
      </c>
      <c r="F226" s="3" t="s">
        <v>157</v>
      </c>
      <c r="G226" t="str">
        <f t="shared" si="22"/>
        <v>43135.467</v>
      </c>
      <c r="H226" s="51">
        <f t="shared" si="23"/>
        <v>-874</v>
      </c>
      <c r="I226" s="70" t="s">
        <v>842</v>
      </c>
      <c r="J226" s="71" t="s">
        <v>843</v>
      </c>
      <c r="K226" s="70">
        <v>-874</v>
      </c>
      <c r="L226" s="70" t="s">
        <v>643</v>
      </c>
      <c r="M226" s="71" t="s">
        <v>179</v>
      </c>
      <c r="N226" s="71"/>
      <c r="O226" s="72" t="s">
        <v>775</v>
      </c>
      <c r="P226" s="73" t="s">
        <v>73</v>
      </c>
    </row>
    <row r="227" spans="1:16" x14ac:dyDescent="0.2">
      <c r="A227" s="51" t="str">
        <f t="shared" si="18"/>
        <v>VSB 47 </v>
      </c>
      <c r="B227" s="3" t="str">
        <f t="shared" si="19"/>
        <v>I</v>
      </c>
      <c r="C227" s="51">
        <f t="shared" si="20"/>
        <v>43144.080999999998</v>
      </c>
      <c r="D227" t="str">
        <f t="shared" si="21"/>
        <v>vis</v>
      </c>
      <c r="E227">
        <f>VLOOKUP(C227,Active!C$21:E$957,3,FALSE)</f>
        <v>-871.00367655444529</v>
      </c>
      <c r="F227" s="3" t="s">
        <v>157</v>
      </c>
      <c r="G227" t="str">
        <f t="shared" si="22"/>
        <v>43144.081</v>
      </c>
      <c r="H227" s="51">
        <f t="shared" si="23"/>
        <v>-871</v>
      </c>
      <c r="I227" s="70" t="s">
        <v>844</v>
      </c>
      <c r="J227" s="71" t="s">
        <v>845</v>
      </c>
      <c r="K227" s="70">
        <v>-871</v>
      </c>
      <c r="L227" s="70" t="s">
        <v>697</v>
      </c>
      <c r="M227" s="71" t="s">
        <v>179</v>
      </c>
      <c r="N227" s="71"/>
      <c r="O227" s="72" t="s">
        <v>810</v>
      </c>
      <c r="P227" s="73" t="s">
        <v>43</v>
      </c>
    </row>
    <row r="228" spans="1:16" x14ac:dyDescent="0.2">
      <c r="A228" s="51" t="str">
        <f t="shared" si="18"/>
        <v> ALGL 36 </v>
      </c>
      <c r="B228" s="3" t="str">
        <f t="shared" si="19"/>
        <v>I</v>
      </c>
      <c r="C228" s="51">
        <f t="shared" si="20"/>
        <v>43158.413</v>
      </c>
      <c r="D228" t="str">
        <f t="shared" si="21"/>
        <v>vis</v>
      </c>
      <c r="E228">
        <f>VLOOKUP(C228,Active!C$21:E$957,3,FALSE)</f>
        <v>-866.00525329680772</v>
      </c>
      <c r="F228" s="3" t="s">
        <v>157</v>
      </c>
      <c r="G228" t="str">
        <f t="shared" si="22"/>
        <v>43158.413</v>
      </c>
      <c r="H228" s="51">
        <f t="shared" si="23"/>
        <v>-866</v>
      </c>
      <c r="I228" s="70" t="s">
        <v>846</v>
      </c>
      <c r="J228" s="71" t="s">
        <v>847</v>
      </c>
      <c r="K228" s="70">
        <v>-866</v>
      </c>
      <c r="L228" s="70" t="s">
        <v>690</v>
      </c>
      <c r="M228" s="71" t="s">
        <v>179</v>
      </c>
      <c r="N228" s="71"/>
      <c r="O228" s="72" t="s">
        <v>802</v>
      </c>
      <c r="P228" s="72" t="s">
        <v>72</v>
      </c>
    </row>
    <row r="229" spans="1:16" x14ac:dyDescent="0.2">
      <c r="A229" s="51" t="str">
        <f t="shared" si="18"/>
        <v> ALGL 36 </v>
      </c>
      <c r="B229" s="3" t="str">
        <f t="shared" si="19"/>
        <v>I</v>
      </c>
      <c r="C229" s="51">
        <f t="shared" si="20"/>
        <v>43204.296999999999</v>
      </c>
      <c r="D229" t="str">
        <f t="shared" si="21"/>
        <v>vis</v>
      </c>
      <c r="E229">
        <f>VLOOKUP(C229,Active!C$21:E$957,3,FALSE)</f>
        <v>-850.00276566399975</v>
      </c>
      <c r="F229" s="3" t="s">
        <v>157</v>
      </c>
      <c r="G229" t="str">
        <f t="shared" si="22"/>
        <v>43204.297</v>
      </c>
      <c r="H229" s="51">
        <f t="shared" si="23"/>
        <v>-850</v>
      </c>
      <c r="I229" s="70" t="s">
        <v>848</v>
      </c>
      <c r="J229" s="71" t="s">
        <v>849</v>
      </c>
      <c r="K229" s="70">
        <v>-850</v>
      </c>
      <c r="L229" s="70" t="s">
        <v>773</v>
      </c>
      <c r="M229" s="71" t="s">
        <v>179</v>
      </c>
      <c r="N229" s="71"/>
      <c r="O229" s="72" t="s">
        <v>850</v>
      </c>
      <c r="P229" s="72" t="s">
        <v>72</v>
      </c>
    </row>
    <row r="230" spans="1:16" x14ac:dyDescent="0.2">
      <c r="A230" s="51" t="str">
        <f t="shared" si="18"/>
        <v> ALGL 36 </v>
      </c>
      <c r="B230" s="3" t="str">
        <f t="shared" si="19"/>
        <v>I</v>
      </c>
      <c r="C230" s="51">
        <f t="shared" si="20"/>
        <v>43505.368000000002</v>
      </c>
      <c r="D230" t="str">
        <f t="shared" si="21"/>
        <v>vis</v>
      </c>
      <c r="E230">
        <f>VLOOKUP(C230,Active!C$21:E$957,3,FALSE)</f>
        <v>-745.00135004859226</v>
      </c>
      <c r="F230" s="3" t="s">
        <v>157</v>
      </c>
      <c r="G230" t="str">
        <f t="shared" si="22"/>
        <v>43505.368</v>
      </c>
      <c r="H230" s="51">
        <f t="shared" si="23"/>
        <v>-745</v>
      </c>
      <c r="I230" s="70" t="s">
        <v>851</v>
      </c>
      <c r="J230" s="71" t="s">
        <v>852</v>
      </c>
      <c r="K230" s="70">
        <v>-745</v>
      </c>
      <c r="L230" s="70" t="s">
        <v>729</v>
      </c>
      <c r="M230" s="71" t="s">
        <v>179</v>
      </c>
      <c r="N230" s="71"/>
      <c r="O230" s="72" t="s">
        <v>799</v>
      </c>
      <c r="P230" s="72" t="s">
        <v>72</v>
      </c>
    </row>
    <row r="231" spans="1:16" x14ac:dyDescent="0.2">
      <c r="A231" s="51" t="str">
        <f t="shared" si="18"/>
        <v> ALGL 36 </v>
      </c>
      <c r="B231" s="3" t="str">
        <f t="shared" si="19"/>
        <v>I</v>
      </c>
      <c r="C231" s="51">
        <f t="shared" si="20"/>
        <v>43571.319000000003</v>
      </c>
      <c r="D231" t="str">
        <f t="shared" si="21"/>
        <v>vis</v>
      </c>
      <c r="E231">
        <f>VLOOKUP(C231,Active!C$21:E$957,3,FALSE)</f>
        <v>-722.0003025838688</v>
      </c>
      <c r="F231" s="3" t="s">
        <v>157</v>
      </c>
      <c r="G231" t="str">
        <f t="shared" si="22"/>
        <v>43571.319</v>
      </c>
      <c r="H231" s="51">
        <f t="shared" si="23"/>
        <v>-722</v>
      </c>
      <c r="I231" s="70" t="s">
        <v>853</v>
      </c>
      <c r="J231" s="71" t="s">
        <v>854</v>
      </c>
      <c r="K231" s="70">
        <v>-722</v>
      </c>
      <c r="L231" s="70" t="s">
        <v>708</v>
      </c>
      <c r="M231" s="71" t="s">
        <v>179</v>
      </c>
      <c r="N231" s="71"/>
      <c r="O231" s="72" t="s">
        <v>802</v>
      </c>
      <c r="P231" s="72" t="s">
        <v>72</v>
      </c>
    </row>
    <row r="232" spans="1:16" x14ac:dyDescent="0.2">
      <c r="A232" s="51" t="str">
        <f t="shared" si="18"/>
        <v> ALGL 36 </v>
      </c>
      <c r="B232" s="3" t="str">
        <f t="shared" si="19"/>
        <v>I</v>
      </c>
      <c r="C232" s="51">
        <f t="shared" si="20"/>
        <v>43740.449000000001</v>
      </c>
      <c r="D232" t="str">
        <f t="shared" si="21"/>
        <v>vis</v>
      </c>
      <c r="E232">
        <f>VLOOKUP(C232,Active!C$21:E$957,3,FALSE)</f>
        <v>-663.01458352413408</v>
      </c>
      <c r="F232" s="3" t="s">
        <v>157</v>
      </c>
      <c r="G232" t="str">
        <f t="shared" si="22"/>
        <v>43740.449</v>
      </c>
      <c r="H232" s="51">
        <f t="shared" si="23"/>
        <v>-663</v>
      </c>
      <c r="I232" s="70" t="s">
        <v>855</v>
      </c>
      <c r="J232" s="71" t="s">
        <v>856</v>
      </c>
      <c r="K232" s="70">
        <v>-663</v>
      </c>
      <c r="L232" s="70" t="s">
        <v>553</v>
      </c>
      <c r="M232" s="71" t="s">
        <v>179</v>
      </c>
      <c r="N232" s="71"/>
      <c r="O232" s="72" t="s">
        <v>850</v>
      </c>
      <c r="P232" s="72" t="s">
        <v>72</v>
      </c>
    </row>
    <row r="233" spans="1:16" x14ac:dyDescent="0.2">
      <c r="A233" s="51" t="str">
        <f t="shared" si="18"/>
        <v> ALGL 36 </v>
      </c>
      <c r="B233" s="3" t="str">
        <f t="shared" si="19"/>
        <v>I</v>
      </c>
      <c r="C233" s="51">
        <f t="shared" si="20"/>
        <v>43809.290999999997</v>
      </c>
      <c r="D233" t="str">
        <f t="shared" si="21"/>
        <v>vis</v>
      </c>
      <c r="E233">
        <f>VLOOKUP(C233,Active!C$21:E$957,3,FALSE)</f>
        <v>-639.00527192057382</v>
      </c>
      <c r="F233" s="3" t="s">
        <v>157</v>
      </c>
      <c r="G233" t="str">
        <f t="shared" si="22"/>
        <v>43809.291</v>
      </c>
      <c r="H233" s="51">
        <f t="shared" si="23"/>
        <v>-639</v>
      </c>
      <c r="I233" s="70" t="s">
        <v>857</v>
      </c>
      <c r="J233" s="71" t="s">
        <v>858</v>
      </c>
      <c r="K233" s="70">
        <v>-639</v>
      </c>
      <c r="L233" s="70" t="s">
        <v>690</v>
      </c>
      <c r="M233" s="71" t="s">
        <v>179</v>
      </c>
      <c r="N233" s="71"/>
      <c r="O233" s="72" t="s">
        <v>802</v>
      </c>
      <c r="P233" s="72" t="s">
        <v>72</v>
      </c>
    </row>
    <row r="234" spans="1:16" x14ac:dyDescent="0.2">
      <c r="A234" s="51" t="str">
        <f t="shared" si="18"/>
        <v> AOEB 2 </v>
      </c>
      <c r="B234" s="3" t="str">
        <f t="shared" si="19"/>
        <v>I</v>
      </c>
      <c r="C234" s="51">
        <f t="shared" si="20"/>
        <v>43820.781000000003</v>
      </c>
      <c r="D234" t="str">
        <f t="shared" si="21"/>
        <v>vis</v>
      </c>
      <c r="E234">
        <f>VLOOKUP(C234,Active!C$21:E$957,3,FALSE)</f>
        <v>-634.99802357908106</v>
      </c>
      <c r="F234" s="3" t="s">
        <v>157</v>
      </c>
      <c r="G234" t="str">
        <f t="shared" si="22"/>
        <v>43820.781</v>
      </c>
      <c r="H234" s="51">
        <f t="shared" si="23"/>
        <v>-635</v>
      </c>
      <c r="I234" s="70" t="s">
        <v>859</v>
      </c>
      <c r="J234" s="71" t="s">
        <v>860</v>
      </c>
      <c r="K234" s="70">
        <v>-635</v>
      </c>
      <c r="L234" s="70" t="s">
        <v>754</v>
      </c>
      <c r="M234" s="71" t="s">
        <v>179</v>
      </c>
      <c r="N234" s="71"/>
      <c r="O234" s="72" t="s">
        <v>260</v>
      </c>
      <c r="P234" s="72" t="s">
        <v>75</v>
      </c>
    </row>
    <row r="235" spans="1:16" x14ac:dyDescent="0.2">
      <c r="A235" s="51" t="str">
        <f t="shared" si="18"/>
        <v> AOEB 2 </v>
      </c>
      <c r="B235" s="3" t="str">
        <f t="shared" si="19"/>
        <v>I</v>
      </c>
      <c r="C235" s="51">
        <f t="shared" si="20"/>
        <v>43843.686000000002</v>
      </c>
      <c r="D235" t="str">
        <f t="shared" si="21"/>
        <v>vis</v>
      </c>
      <c r="E235">
        <f>VLOOKUP(C235,Active!C$21:E$957,3,FALSE)</f>
        <v>-627.00968386960801</v>
      </c>
      <c r="F235" s="3" t="s">
        <v>157</v>
      </c>
      <c r="G235" t="str">
        <f t="shared" si="22"/>
        <v>43843.686</v>
      </c>
      <c r="H235" s="51">
        <f t="shared" si="23"/>
        <v>-627</v>
      </c>
      <c r="I235" s="70" t="s">
        <v>861</v>
      </c>
      <c r="J235" s="71" t="s">
        <v>862</v>
      </c>
      <c r="K235" s="70">
        <v>-627</v>
      </c>
      <c r="L235" s="70" t="s">
        <v>863</v>
      </c>
      <c r="M235" s="71" t="s">
        <v>179</v>
      </c>
      <c r="N235" s="71"/>
      <c r="O235" s="72" t="s">
        <v>864</v>
      </c>
      <c r="P235" s="72" t="s">
        <v>75</v>
      </c>
    </row>
    <row r="236" spans="1:16" x14ac:dyDescent="0.2">
      <c r="A236" s="51" t="str">
        <f t="shared" si="18"/>
        <v>BAVM 36 </v>
      </c>
      <c r="B236" s="3" t="str">
        <f t="shared" si="19"/>
        <v>I</v>
      </c>
      <c r="C236" s="51">
        <f t="shared" si="20"/>
        <v>43849.444000000003</v>
      </c>
      <c r="D236" t="str">
        <f t="shared" si="21"/>
        <v>vis</v>
      </c>
      <c r="E236">
        <f>VLOOKUP(C236,Active!C$21:E$957,3,FALSE)</f>
        <v>-625.0015258234539</v>
      </c>
      <c r="F236" s="3" t="s">
        <v>157</v>
      </c>
      <c r="G236" t="str">
        <f t="shared" si="22"/>
        <v>43849.444</v>
      </c>
      <c r="H236" s="51">
        <f t="shared" si="23"/>
        <v>-625</v>
      </c>
      <c r="I236" s="70" t="s">
        <v>865</v>
      </c>
      <c r="J236" s="71" t="s">
        <v>866</v>
      </c>
      <c r="K236" s="70">
        <v>-625</v>
      </c>
      <c r="L236" s="70" t="s">
        <v>729</v>
      </c>
      <c r="M236" s="71" t="s">
        <v>179</v>
      </c>
      <c r="N236" s="71"/>
      <c r="O236" s="72" t="s">
        <v>867</v>
      </c>
      <c r="P236" s="73" t="s">
        <v>79</v>
      </c>
    </row>
    <row r="237" spans="1:16" x14ac:dyDescent="0.2">
      <c r="A237" s="51" t="str">
        <f t="shared" si="18"/>
        <v> AOEB 2 </v>
      </c>
      <c r="B237" s="3" t="str">
        <f t="shared" si="19"/>
        <v>I</v>
      </c>
      <c r="C237" s="51">
        <f t="shared" si="20"/>
        <v>44130.444000000003</v>
      </c>
      <c r="D237" t="str">
        <f t="shared" si="21"/>
        <v>vis</v>
      </c>
      <c r="E237">
        <f>VLOOKUP(C237,Active!C$21:E$957,3,FALSE)</f>
        <v>-527.00006507854937</v>
      </c>
      <c r="F237" s="3" t="s">
        <v>157</v>
      </c>
      <c r="G237" t="str">
        <f t="shared" si="22"/>
        <v>44130.444</v>
      </c>
      <c r="H237" s="51">
        <f t="shared" si="23"/>
        <v>-527</v>
      </c>
      <c r="I237" s="70" t="s">
        <v>868</v>
      </c>
      <c r="J237" s="71" t="s">
        <v>869</v>
      </c>
      <c r="K237" s="70">
        <v>-527</v>
      </c>
      <c r="L237" s="70" t="s">
        <v>870</v>
      </c>
      <c r="M237" s="71" t="s">
        <v>179</v>
      </c>
      <c r="N237" s="71"/>
      <c r="O237" s="72" t="s">
        <v>871</v>
      </c>
      <c r="P237" s="72" t="s">
        <v>75</v>
      </c>
    </row>
    <row r="238" spans="1:16" x14ac:dyDescent="0.2">
      <c r="A238" s="51" t="str">
        <f t="shared" si="18"/>
        <v>BAVM 32 </v>
      </c>
      <c r="B238" s="3" t="str">
        <f t="shared" si="19"/>
        <v>I</v>
      </c>
      <c r="C238" s="51">
        <f t="shared" si="20"/>
        <v>44609.281600000002</v>
      </c>
      <c r="D238" t="str">
        <f t="shared" si="21"/>
        <v>vis</v>
      </c>
      <c r="E238">
        <f>VLOOKUP(C238,Active!C$21:E$957,3,FALSE)</f>
        <v>-360.0008328380361</v>
      </c>
      <c r="F238" s="3" t="s">
        <v>157</v>
      </c>
      <c r="G238" t="str">
        <f t="shared" si="22"/>
        <v>44609.2816</v>
      </c>
      <c r="H238" s="51">
        <f t="shared" si="23"/>
        <v>-360</v>
      </c>
      <c r="I238" s="70" t="s">
        <v>872</v>
      </c>
      <c r="J238" s="71" t="s">
        <v>873</v>
      </c>
      <c r="K238" s="70">
        <v>-360</v>
      </c>
      <c r="L238" s="70" t="s">
        <v>874</v>
      </c>
      <c r="M238" s="71" t="s">
        <v>252</v>
      </c>
      <c r="N238" s="71" t="s">
        <v>875</v>
      </c>
      <c r="O238" s="72" t="s">
        <v>578</v>
      </c>
      <c r="P238" s="73" t="s">
        <v>80</v>
      </c>
    </row>
    <row r="239" spans="1:16" x14ac:dyDescent="0.2">
      <c r="A239" s="51" t="str">
        <f t="shared" si="18"/>
        <v> AOEB 2 </v>
      </c>
      <c r="B239" s="3" t="str">
        <f t="shared" si="19"/>
        <v>I</v>
      </c>
      <c r="C239" s="51">
        <f t="shared" si="20"/>
        <v>44623.620999999999</v>
      </c>
      <c r="D239" t="str">
        <f t="shared" si="21"/>
        <v>vis</v>
      </c>
      <c r="E239">
        <f>VLOOKUP(C239,Active!C$21:E$957,3,FALSE)</f>
        <v>-354.99982875901406</v>
      </c>
      <c r="F239" s="3" t="s">
        <v>157</v>
      </c>
      <c r="G239" t="str">
        <f t="shared" si="22"/>
        <v>44623.621</v>
      </c>
      <c r="H239" s="51">
        <f t="shared" si="23"/>
        <v>-355</v>
      </c>
      <c r="I239" s="70" t="s">
        <v>876</v>
      </c>
      <c r="J239" s="71" t="s">
        <v>877</v>
      </c>
      <c r="K239" s="70">
        <v>-355</v>
      </c>
      <c r="L239" s="70" t="s">
        <v>751</v>
      </c>
      <c r="M239" s="71" t="s">
        <v>179</v>
      </c>
      <c r="N239" s="71"/>
      <c r="O239" s="72" t="s">
        <v>878</v>
      </c>
      <c r="P239" s="72" t="s">
        <v>75</v>
      </c>
    </row>
    <row r="240" spans="1:16" x14ac:dyDescent="0.2">
      <c r="A240" s="51" t="str">
        <f t="shared" si="18"/>
        <v> AOEB 2 </v>
      </c>
      <c r="B240" s="3" t="str">
        <f t="shared" si="19"/>
        <v>I</v>
      </c>
      <c r="C240" s="51">
        <f t="shared" si="20"/>
        <v>44623.623</v>
      </c>
      <c r="D240" t="str">
        <f t="shared" si="21"/>
        <v>vis</v>
      </c>
      <c r="E240">
        <f>VLOOKUP(C240,Active!C$21:E$957,3,FALSE)</f>
        <v>-354.99913123972033</v>
      </c>
      <c r="F240" s="3" t="s">
        <v>157</v>
      </c>
      <c r="G240" t="str">
        <f t="shared" si="22"/>
        <v>44623.623</v>
      </c>
      <c r="H240" s="51">
        <f t="shared" si="23"/>
        <v>-355</v>
      </c>
      <c r="I240" s="70" t="s">
        <v>879</v>
      </c>
      <c r="J240" s="71" t="s">
        <v>880</v>
      </c>
      <c r="K240" s="70">
        <v>-355</v>
      </c>
      <c r="L240" s="70" t="s">
        <v>881</v>
      </c>
      <c r="M240" s="71" t="s">
        <v>179</v>
      </c>
      <c r="N240" s="71"/>
      <c r="O240" s="72" t="s">
        <v>260</v>
      </c>
      <c r="P240" s="72" t="s">
        <v>75</v>
      </c>
    </row>
    <row r="241" spans="1:16" x14ac:dyDescent="0.2">
      <c r="A241" s="51" t="str">
        <f t="shared" si="18"/>
        <v> AOEB 2 </v>
      </c>
      <c r="B241" s="3" t="str">
        <f t="shared" si="19"/>
        <v>I</v>
      </c>
      <c r="C241" s="51">
        <f t="shared" si="20"/>
        <v>44643.682999999997</v>
      </c>
      <c r="D241" t="str">
        <f t="shared" si="21"/>
        <v>vis</v>
      </c>
      <c r="E241">
        <f>VLOOKUP(C241,Active!C$21:E$957,3,FALSE)</f>
        <v>-348.00301272533403</v>
      </c>
      <c r="F241" s="3" t="s">
        <v>157</v>
      </c>
      <c r="G241" t="str">
        <f t="shared" si="22"/>
        <v>44643.683</v>
      </c>
      <c r="H241" s="51">
        <f t="shared" si="23"/>
        <v>-348</v>
      </c>
      <c r="I241" s="70" t="s">
        <v>882</v>
      </c>
      <c r="J241" s="71" t="s">
        <v>883</v>
      </c>
      <c r="K241" s="70">
        <v>-348</v>
      </c>
      <c r="L241" s="70" t="s">
        <v>719</v>
      </c>
      <c r="M241" s="71" t="s">
        <v>179</v>
      </c>
      <c r="N241" s="71"/>
      <c r="O241" s="72" t="s">
        <v>884</v>
      </c>
      <c r="P241" s="72" t="s">
        <v>75</v>
      </c>
    </row>
    <row r="242" spans="1:16" x14ac:dyDescent="0.2">
      <c r="A242" s="51" t="str">
        <f t="shared" si="18"/>
        <v> AOEB 2 </v>
      </c>
      <c r="B242" s="3" t="str">
        <f t="shared" si="19"/>
        <v>I</v>
      </c>
      <c r="C242" s="51">
        <f t="shared" si="20"/>
        <v>44643.688000000002</v>
      </c>
      <c r="D242" t="str">
        <f t="shared" si="21"/>
        <v>vis</v>
      </c>
      <c r="E242">
        <f>VLOOKUP(C242,Active!C$21:E$957,3,FALSE)</f>
        <v>-348.00126892709852</v>
      </c>
      <c r="F242" s="3" t="s">
        <v>157</v>
      </c>
      <c r="G242" t="str">
        <f t="shared" si="22"/>
        <v>44643.688</v>
      </c>
      <c r="H242" s="51">
        <f t="shared" si="23"/>
        <v>-348</v>
      </c>
      <c r="I242" s="70" t="s">
        <v>885</v>
      </c>
      <c r="J242" s="71" t="s">
        <v>886</v>
      </c>
      <c r="K242" s="70">
        <v>-348</v>
      </c>
      <c r="L242" s="70" t="s">
        <v>729</v>
      </c>
      <c r="M242" s="71" t="s">
        <v>179</v>
      </c>
      <c r="N242" s="71"/>
      <c r="O242" s="72" t="s">
        <v>260</v>
      </c>
      <c r="P242" s="72" t="s">
        <v>75</v>
      </c>
    </row>
    <row r="243" spans="1:16" x14ac:dyDescent="0.2">
      <c r="A243" s="51" t="str">
        <f t="shared" si="18"/>
        <v>BAVM 39 </v>
      </c>
      <c r="B243" s="3" t="str">
        <f t="shared" si="19"/>
        <v>I</v>
      </c>
      <c r="C243" s="51">
        <f t="shared" si="20"/>
        <v>44933.271000000001</v>
      </c>
      <c r="D243" t="str">
        <f t="shared" si="21"/>
        <v>vis</v>
      </c>
      <c r="E243">
        <f>VLOOKUP(C243,Active!C$21:E$957,3,FALSE)</f>
        <v>-247.00640413389004</v>
      </c>
      <c r="F243" s="3" t="s">
        <v>157</v>
      </c>
      <c r="G243" t="str">
        <f t="shared" si="22"/>
        <v>44933.271</v>
      </c>
      <c r="H243" s="51">
        <f t="shared" si="23"/>
        <v>-247</v>
      </c>
      <c r="I243" s="70" t="s">
        <v>887</v>
      </c>
      <c r="J243" s="71" t="s">
        <v>888</v>
      </c>
      <c r="K243" s="70">
        <v>-247</v>
      </c>
      <c r="L243" s="70" t="s">
        <v>889</v>
      </c>
      <c r="M243" s="71" t="s">
        <v>179</v>
      </c>
      <c r="N243" s="71"/>
      <c r="O243" s="72" t="s">
        <v>890</v>
      </c>
      <c r="P243" s="73" t="s">
        <v>81</v>
      </c>
    </row>
    <row r="244" spans="1:16" x14ac:dyDescent="0.2">
      <c r="A244" s="51" t="str">
        <f t="shared" si="18"/>
        <v>VSB 47 </v>
      </c>
      <c r="B244" s="3" t="str">
        <f t="shared" si="19"/>
        <v>I</v>
      </c>
      <c r="C244" s="51">
        <f t="shared" si="20"/>
        <v>44939.03</v>
      </c>
      <c r="D244" t="str">
        <f t="shared" si="21"/>
        <v>vis</v>
      </c>
      <c r="E244">
        <f>VLOOKUP(C244,Active!C$21:E$957,3,FALSE)</f>
        <v>-244.99789732809029</v>
      </c>
      <c r="F244" s="3" t="s">
        <v>157</v>
      </c>
      <c r="G244" t="str">
        <f t="shared" si="22"/>
        <v>44939.03</v>
      </c>
      <c r="H244" s="51">
        <f t="shared" si="23"/>
        <v>-245</v>
      </c>
      <c r="I244" s="70" t="s">
        <v>891</v>
      </c>
      <c r="J244" s="71" t="s">
        <v>892</v>
      </c>
      <c r="K244" s="70">
        <v>-245</v>
      </c>
      <c r="L244" s="70" t="s">
        <v>744</v>
      </c>
      <c r="M244" s="71" t="s">
        <v>179</v>
      </c>
      <c r="N244" s="71"/>
      <c r="O244" s="72" t="s">
        <v>810</v>
      </c>
      <c r="P244" s="73" t="s">
        <v>43</v>
      </c>
    </row>
    <row r="245" spans="1:16" x14ac:dyDescent="0.2">
      <c r="A245" s="51" t="str">
        <f t="shared" si="18"/>
        <v> ALGL 36 </v>
      </c>
      <c r="B245" s="3" t="str">
        <f t="shared" si="19"/>
        <v>I</v>
      </c>
      <c r="C245" s="51">
        <f t="shared" si="20"/>
        <v>45211.432999999997</v>
      </c>
      <c r="D245" t="str">
        <f t="shared" si="21"/>
        <v>vis</v>
      </c>
      <c r="E245">
        <f>VLOOKUP(C245,Active!C$21:E$957,3,FALSE)</f>
        <v>-149.99472326654552</v>
      </c>
      <c r="F245" s="3" t="s">
        <v>157</v>
      </c>
      <c r="G245" t="str">
        <f t="shared" si="22"/>
        <v>45211.433</v>
      </c>
      <c r="H245" s="51">
        <f t="shared" si="23"/>
        <v>-150</v>
      </c>
      <c r="I245" s="70" t="s">
        <v>893</v>
      </c>
      <c r="J245" s="71" t="s">
        <v>894</v>
      </c>
      <c r="K245" s="70">
        <v>-150</v>
      </c>
      <c r="L245" s="70" t="s">
        <v>895</v>
      </c>
      <c r="M245" s="71" t="s">
        <v>179</v>
      </c>
      <c r="N245" s="71"/>
      <c r="O245" s="72" t="s">
        <v>850</v>
      </c>
      <c r="P245" s="72" t="s">
        <v>72</v>
      </c>
    </row>
    <row r="246" spans="1:16" x14ac:dyDescent="0.2">
      <c r="A246" s="51" t="str">
        <f t="shared" si="18"/>
        <v>BAVM 36 </v>
      </c>
      <c r="B246" s="3" t="str">
        <f t="shared" si="19"/>
        <v>I</v>
      </c>
      <c r="C246" s="51">
        <f t="shared" si="20"/>
        <v>45231.502</v>
      </c>
      <c r="D246" t="str">
        <f t="shared" si="21"/>
        <v>vis</v>
      </c>
      <c r="E246">
        <f>VLOOKUP(C246,Active!C$21:E$957,3,FALSE)</f>
        <v>-142.99546591533627</v>
      </c>
      <c r="F246" s="3" t="s">
        <v>157</v>
      </c>
      <c r="G246" t="str">
        <f t="shared" si="22"/>
        <v>45231.502</v>
      </c>
      <c r="H246" s="51">
        <f t="shared" si="23"/>
        <v>-143</v>
      </c>
      <c r="I246" s="70" t="s">
        <v>896</v>
      </c>
      <c r="J246" s="71" t="s">
        <v>897</v>
      </c>
      <c r="K246" s="70">
        <v>-143</v>
      </c>
      <c r="L246" s="70" t="s">
        <v>898</v>
      </c>
      <c r="M246" s="71" t="s">
        <v>179</v>
      </c>
      <c r="N246" s="71"/>
      <c r="O246" s="72" t="s">
        <v>899</v>
      </c>
      <c r="P246" s="73" t="s">
        <v>79</v>
      </c>
    </row>
    <row r="247" spans="1:16" x14ac:dyDescent="0.2">
      <c r="A247" s="51" t="str">
        <f t="shared" si="18"/>
        <v> AOEB 2 </v>
      </c>
      <c r="B247" s="3" t="str">
        <f t="shared" si="19"/>
        <v>I</v>
      </c>
      <c r="C247" s="51">
        <f t="shared" si="20"/>
        <v>45291.707000000002</v>
      </c>
      <c r="D247" t="str">
        <f t="shared" si="21"/>
        <v>vis</v>
      </c>
      <c r="E247">
        <f>VLOOKUP(C247,Active!C$21:E$957,3,FALSE)</f>
        <v>-121.99839138100477</v>
      </c>
      <c r="F247" s="3" t="s">
        <v>157</v>
      </c>
      <c r="G247" t="str">
        <f t="shared" si="22"/>
        <v>45291.707</v>
      </c>
      <c r="H247" s="51">
        <f t="shared" si="23"/>
        <v>-122</v>
      </c>
      <c r="I247" s="70" t="s">
        <v>900</v>
      </c>
      <c r="J247" s="71" t="s">
        <v>901</v>
      </c>
      <c r="K247" s="70">
        <v>-122</v>
      </c>
      <c r="L247" s="70" t="s">
        <v>902</v>
      </c>
      <c r="M247" s="71" t="s">
        <v>179</v>
      </c>
      <c r="N247" s="71"/>
      <c r="O247" s="72" t="s">
        <v>903</v>
      </c>
      <c r="P247" s="72" t="s">
        <v>75</v>
      </c>
    </row>
    <row r="248" spans="1:16" x14ac:dyDescent="0.2">
      <c r="A248" s="51" t="str">
        <f t="shared" si="18"/>
        <v> ALGL 33 </v>
      </c>
      <c r="B248" s="3" t="str">
        <f t="shared" si="19"/>
        <v>I</v>
      </c>
      <c r="C248" s="51">
        <f t="shared" si="20"/>
        <v>45323.226999999999</v>
      </c>
      <c r="D248" t="str">
        <f t="shared" si="21"/>
        <v>vis</v>
      </c>
      <c r="E248">
        <f>VLOOKUP(C248,Active!C$21:E$957,3,FALSE)</f>
        <v>-111.00548731453118</v>
      </c>
      <c r="F248" s="3" t="s">
        <v>157</v>
      </c>
      <c r="G248" t="str">
        <f t="shared" si="22"/>
        <v>45323.227</v>
      </c>
      <c r="H248" s="51">
        <f t="shared" si="23"/>
        <v>-111</v>
      </c>
      <c r="I248" s="70" t="s">
        <v>904</v>
      </c>
      <c r="J248" s="71" t="s">
        <v>905</v>
      </c>
      <c r="K248" s="70">
        <v>-111</v>
      </c>
      <c r="L248" s="70" t="s">
        <v>906</v>
      </c>
      <c r="M248" s="71" t="s">
        <v>179</v>
      </c>
      <c r="N248" s="71"/>
      <c r="O248" s="72" t="s">
        <v>850</v>
      </c>
      <c r="P248" s="72" t="s">
        <v>82</v>
      </c>
    </row>
    <row r="249" spans="1:16" x14ac:dyDescent="0.2">
      <c r="A249" s="51" t="str">
        <f t="shared" si="18"/>
        <v>BAVM 38 </v>
      </c>
      <c r="B249" s="3" t="str">
        <f t="shared" si="19"/>
        <v>I</v>
      </c>
      <c r="C249" s="51">
        <f t="shared" si="20"/>
        <v>45343.332000000002</v>
      </c>
      <c r="D249" t="str">
        <f t="shared" si="21"/>
        <v>vis</v>
      </c>
      <c r="E249">
        <f>VLOOKUP(C249,Active!C$21:E$957,3,FALSE)</f>
        <v>-103.99367461603788</v>
      </c>
      <c r="F249" s="3" t="s">
        <v>157</v>
      </c>
      <c r="G249" t="str">
        <f t="shared" si="22"/>
        <v>45343.332</v>
      </c>
      <c r="H249" s="51">
        <f t="shared" si="23"/>
        <v>-104</v>
      </c>
      <c r="I249" s="70" t="s">
        <v>907</v>
      </c>
      <c r="J249" s="71" t="s">
        <v>908</v>
      </c>
      <c r="K249" s="70">
        <v>-104</v>
      </c>
      <c r="L249" s="70" t="s">
        <v>909</v>
      </c>
      <c r="M249" s="71" t="s">
        <v>179</v>
      </c>
      <c r="N249" s="71"/>
      <c r="O249" s="72" t="s">
        <v>867</v>
      </c>
      <c r="P249" s="73" t="s">
        <v>83</v>
      </c>
    </row>
    <row r="250" spans="1:16" x14ac:dyDescent="0.2">
      <c r="A250" s="51" t="str">
        <f t="shared" si="18"/>
        <v> ALGL 33 </v>
      </c>
      <c r="B250" s="3" t="str">
        <f t="shared" si="19"/>
        <v>I</v>
      </c>
      <c r="C250" s="51">
        <f t="shared" si="20"/>
        <v>45366.252999999997</v>
      </c>
      <c r="D250" t="str">
        <f t="shared" si="21"/>
        <v>vis</v>
      </c>
      <c r="E250">
        <f>VLOOKUP(C250,Active!C$21:E$957,3,FALSE)</f>
        <v>-95.999754752217768</v>
      </c>
      <c r="F250" s="3" t="s">
        <v>157</v>
      </c>
      <c r="G250" t="str">
        <f t="shared" si="22"/>
        <v>45366.253</v>
      </c>
      <c r="H250" s="51">
        <f t="shared" si="23"/>
        <v>-96</v>
      </c>
      <c r="I250" s="70" t="s">
        <v>910</v>
      </c>
      <c r="J250" s="71" t="s">
        <v>911</v>
      </c>
      <c r="K250" s="70">
        <v>-96</v>
      </c>
      <c r="L250" s="70" t="s">
        <v>751</v>
      </c>
      <c r="M250" s="71" t="s">
        <v>179</v>
      </c>
      <c r="N250" s="71"/>
      <c r="O250" s="72" t="s">
        <v>912</v>
      </c>
      <c r="P250" s="72" t="s">
        <v>82</v>
      </c>
    </row>
    <row r="251" spans="1:16" x14ac:dyDescent="0.2">
      <c r="A251" s="51" t="str">
        <f t="shared" si="18"/>
        <v> ALGL 33 </v>
      </c>
      <c r="B251" s="3" t="str">
        <f t="shared" si="19"/>
        <v>I</v>
      </c>
      <c r="C251" s="51">
        <f t="shared" si="20"/>
        <v>45406.408000000003</v>
      </c>
      <c r="D251" t="str">
        <f t="shared" si="21"/>
        <v>vis</v>
      </c>
      <c r="E251">
        <f>VLOOKUP(C251,Active!C$21:E$957,3,FALSE)</f>
        <v>-81.995311135804087</v>
      </c>
      <c r="F251" s="3" t="s">
        <v>157</v>
      </c>
      <c r="G251" t="str">
        <f t="shared" si="22"/>
        <v>45406.408</v>
      </c>
      <c r="H251" s="51">
        <f t="shared" si="23"/>
        <v>-82</v>
      </c>
      <c r="I251" s="70" t="s">
        <v>913</v>
      </c>
      <c r="J251" s="71" t="s">
        <v>914</v>
      </c>
      <c r="K251" s="70">
        <v>-82</v>
      </c>
      <c r="L251" s="70" t="s">
        <v>898</v>
      </c>
      <c r="M251" s="71" t="s">
        <v>179</v>
      </c>
      <c r="N251" s="71"/>
      <c r="O251" s="72" t="s">
        <v>850</v>
      </c>
      <c r="P251" s="72" t="s">
        <v>82</v>
      </c>
    </row>
    <row r="252" spans="1:16" x14ac:dyDescent="0.2">
      <c r="A252" s="51" t="str">
        <f t="shared" si="18"/>
        <v> ALGL 34 </v>
      </c>
      <c r="B252" s="3" t="str">
        <f t="shared" si="19"/>
        <v>I</v>
      </c>
      <c r="C252" s="51">
        <f t="shared" si="20"/>
        <v>45578.438999999998</v>
      </c>
      <c r="D252" t="str">
        <f t="shared" si="21"/>
        <v>vis</v>
      </c>
      <c r="E252">
        <f>VLOOKUP(C252,Active!C$21:E$957,3,FALSE)</f>
        <v>-21.997840340764139</v>
      </c>
      <c r="F252" s="3" t="s">
        <v>157</v>
      </c>
      <c r="G252" t="str">
        <f t="shared" si="22"/>
        <v>45578.439</v>
      </c>
      <c r="H252" s="51">
        <f t="shared" si="23"/>
        <v>-22</v>
      </c>
      <c r="I252" s="70" t="s">
        <v>915</v>
      </c>
      <c r="J252" s="71" t="s">
        <v>916</v>
      </c>
      <c r="K252" s="70">
        <v>-22</v>
      </c>
      <c r="L252" s="70" t="s">
        <v>754</v>
      </c>
      <c r="M252" s="71" t="s">
        <v>179</v>
      </c>
      <c r="N252" s="71"/>
      <c r="O252" s="72" t="s">
        <v>802</v>
      </c>
      <c r="P252" s="72" t="s">
        <v>84</v>
      </c>
    </row>
    <row r="253" spans="1:16" x14ac:dyDescent="0.2">
      <c r="A253" s="51" t="str">
        <f t="shared" si="18"/>
        <v>BAVM 38 </v>
      </c>
      <c r="B253" s="3" t="str">
        <f t="shared" si="19"/>
        <v>I</v>
      </c>
      <c r="C253" s="51">
        <f t="shared" si="20"/>
        <v>45578.455999999998</v>
      </c>
      <c r="D253" t="str">
        <f t="shared" si="21"/>
        <v>vis</v>
      </c>
      <c r="E253">
        <f>VLOOKUP(C253,Active!C$21:E$957,3,FALSE)</f>
        <v>-21.991911426768954</v>
      </c>
      <c r="F253" s="3" t="s">
        <v>157</v>
      </c>
      <c r="G253" t="str">
        <f t="shared" si="22"/>
        <v>45578.456</v>
      </c>
      <c r="H253" s="51">
        <f t="shared" si="23"/>
        <v>-22</v>
      </c>
      <c r="I253" s="70" t="s">
        <v>917</v>
      </c>
      <c r="J253" s="71" t="s">
        <v>918</v>
      </c>
      <c r="K253" s="70">
        <v>-22</v>
      </c>
      <c r="L253" s="70" t="s">
        <v>214</v>
      </c>
      <c r="M253" s="71" t="s">
        <v>179</v>
      </c>
      <c r="N253" s="71"/>
      <c r="O253" s="72" t="s">
        <v>919</v>
      </c>
      <c r="P253" s="73" t="s">
        <v>83</v>
      </c>
    </row>
    <row r="254" spans="1:16" x14ac:dyDescent="0.2">
      <c r="A254" s="51" t="str">
        <f t="shared" si="18"/>
        <v>VSB 47 </v>
      </c>
      <c r="B254" s="3" t="str">
        <f t="shared" si="19"/>
        <v>I</v>
      </c>
      <c r="C254" s="51">
        <f t="shared" si="20"/>
        <v>45610.02</v>
      </c>
      <c r="D254" t="str">
        <f t="shared" si="21"/>
        <v>vis</v>
      </c>
      <c r="E254">
        <f>VLOOKUP(C254,Active!C$21:E$957,3,FALSE)</f>
        <v>-10.983661935836501</v>
      </c>
      <c r="F254" s="3" t="s">
        <v>157</v>
      </c>
      <c r="G254" t="str">
        <f t="shared" si="22"/>
        <v>45610.02</v>
      </c>
      <c r="H254" s="51">
        <f t="shared" si="23"/>
        <v>-11</v>
      </c>
      <c r="I254" s="70" t="s">
        <v>920</v>
      </c>
      <c r="J254" s="71" t="s">
        <v>921</v>
      </c>
      <c r="K254" s="70">
        <v>-11</v>
      </c>
      <c r="L254" s="70" t="s">
        <v>922</v>
      </c>
      <c r="M254" s="71" t="s">
        <v>179</v>
      </c>
      <c r="N254" s="71"/>
      <c r="O254" s="72" t="s">
        <v>810</v>
      </c>
      <c r="P254" s="73" t="s">
        <v>43</v>
      </c>
    </row>
    <row r="255" spans="1:16" x14ac:dyDescent="0.2">
      <c r="A255" s="51" t="str">
        <f t="shared" si="18"/>
        <v> ALGL 34 </v>
      </c>
      <c r="B255" s="3" t="str">
        <f t="shared" si="19"/>
        <v>I</v>
      </c>
      <c r="C255" s="51">
        <f t="shared" si="20"/>
        <v>45624.288</v>
      </c>
      <c r="D255" t="str">
        <f t="shared" si="21"/>
        <v>vis</v>
      </c>
      <c r="E255">
        <f>VLOOKUP(C255,Active!C$21:E$957,3,FALSE)</f>
        <v>-6.0075592955921682</v>
      </c>
      <c r="F255" s="3" t="s">
        <v>157</v>
      </c>
      <c r="G255" t="str">
        <f t="shared" si="22"/>
        <v>45624.288</v>
      </c>
      <c r="H255" s="51">
        <f t="shared" si="23"/>
        <v>-6</v>
      </c>
      <c r="I255" s="70" t="s">
        <v>923</v>
      </c>
      <c r="J255" s="71" t="s">
        <v>924</v>
      </c>
      <c r="K255" s="70">
        <v>-6</v>
      </c>
      <c r="L255" s="70" t="s">
        <v>925</v>
      </c>
      <c r="M255" s="71" t="s">
        <v>179</v>
      </c>
      <c r="N255" s="71"/>
      <c r="O255" s="72" t="s">
        <v>802</v>
      </c>
      <c r="P255" s="72" t="s">
        <v>84</v>
      </c>
    </row>
    <row r="256" spans="1:16" x14ac:dyDescent="0.2">
      <c r="A256" s="51" t="str">
        <f t="shared" si="18"/>
        <v> ALGL 34 </v>
      </c>
      <c r="B256" s="3" t="str">
        <f t="shared" si="19"/>
        <v>I</v>
      </c>
      <c r="C256" s="51">
        <f t="shared" si="20"/>
        <v>45624.294000000002</v>
      </c>
      <c r="D256" t="str">
        <f t="shared" si="21"/>
        <v>vis</v>
      </c>
      <c r="E256">
        <f>VLOOKUP(C256,Active!C$21:E$957,3,FALSE)</f>
        <v>-6.0054667377110675</v>
      </c>
      <c r="F256" s="3" t="s">
        <v>157</v>
      </c>
      <c r="G256" t="str">
        <f t="shared" si="22"/>
        <v>45624.294</v>
      </c>
      <c r="H256" s="51">
        <f t="shared" si="23"/>
        <v>-6</v>
      </c>
      <c r="I256" s="70" t="s">
        <v>926</v>
      </c>
      <c r="J256" s="71" t="s">
        <v>927</v>
      </c>
      <c r="K256" s="70">
        <v>-6</v>
      </c>
      <c r="L256" s="70" t="s">
        <v>906</v>
      </c>
      <c r="M256" s="71" t="s">
        <v>179</v>
      </c>
      <c r="N256" s="71"/>
      <c r="O256" s="72" t="s">
        <v>928</v>
      </c>
      <c r="P256" s="72" t="s">
        <v>84</v>
      </c>
    </row>
    <row r="257" spans="1:16" x14ac:dyDescent="0.2">
      <c r="A257" s="51" t="str">
        <f t="shared" si="18"/>
        <v>BAVM 38 </v>
      </c>
      <c r="B257" s="3" t="str">
        <f t="shared" si="19"/>
        <v>I</v>
      </c>
      <c r="C257" s="51">
        <f t="shared" si="20"/>
        <v>45624.311999999998</v>
      </c>
      <c r="D257" t="str">
        <f t="shared" si="21"/>
        <v>vis</v>
      </c>
      <c r="E257">
        <f>VLOOKUP(C257,Active!C$21:E$957,3,FALSE)</f>
        <v>-5.9991890640703041</v>
      </c>
      <c r="F257" s="3" t="s">
        <v>157</v>
      </c>
      <c r="G257" t="str">
        <f t="shared" si="22"/>
        <v>45624.312</v>
      </c>
      <c r="H257" s="51">
        <f t="shared" si="23"/>
        <v>-6</v>
      </c>
      <c r="I257" s="70" t="s">
        <v>929</v>
      </c>
      <c r="J257" s="71" t="s">
        <v>930</v>
      </c>
      <c r="K257" s="70">
        <v>-6</v>
      </c>
      <c r="L257" s="70" t="s">
        <v>677</v>
      </c>
      <c r="M257" s="71" t="s">
        <v>179</v>
      </c>
      <c r="N257" s="71"/>
      <c r="O257" s="72" t="s">
        <v>919</v>
      </c>
      <c r="P257" s="73" t="s">
        <v>83</v>
      </c>
    </row>
    <row r="258" spans="1:16" x14ac:dyDescent="0.2">
      <c r="A258" s="51" t="str">
        <f t="shared" si="18"/>
        <v>BAVM 38 </v>
      </c>
      <c r="B258" s="3" t="str">
        <f t="shared" si="19"/>
        <v>I</v>
      </c>
      <c r="C258" s="51">
        <f t="shared" si="20"/>
        <v>45644.387000000002</v>
      </c>
      <c r="D258" t="str">
        <f t="shared" si="21"/>
        <v>vis</v>
      </c>
      <c r="E258">
        <f>VLOOKUP(C258,Active!C$21:E$957,3,FALSE)</f>
        <v>1.0021608450200412</v>
      </c>
      <c r="F258" s="3" t="s">
        <v>157</v>
      </c>
      <c r="G258" t="str">
        <f t="shared" si="22"/>
        <v>45644.387</v>
      </c>
      <c r="H258" s="51">
        <f t="shared" si="23"/>
        <v>1</v>
      </c>
      <c r="I258" s="70" t="s">
        <v>931</v>
      </c>
      <c r="J258" s="71" t="s">
        <v>932</v>
      </c>
      <c r="K258" s="70">
        <v>1</v>
      </c>
      <c r="L258" s="70" t="s">
        <v>754</v>
      </c>
      <c r="M258" s="71" t="s">
        <v>179</v>
      </c>
      <c r="N258" s="71"/>
      <c r="O258" s="72" t="s">
        <v>933</v>
      </c>
      <c r="P258" s="73" t="s">
        <v>83</v>
      </c>
    </row>
    <row r="259" spans="1:16" x14ac:dyDescent="0.2">
      <c r="A259" s="51" t="str">
        <f t="shared" si="18"/>
        <v>BAVM 56 </v>
      </c>
      <c r="B259" s="3" t="str">
        <f t="shared" si="19"/>
        <v>I</v>
      </c>
      <c r="C259" s="51">
        <f t="shared" si="20"/>
        <v>45647.253799999999</v>
      </c>
      <c r="D259" t="str">
        <f t="shared" si="21"/>
        <v>vis</v>
      </c>
      <c r="E259">
        <f>VLOOKUP(C259,Active!C$21:E$957,3,FALSE)</f>
        <v>2.0019850004047912</v>
      </c>
      <c r="F259" s="3" t="s">
        <v>157</v>
      </c>
      <c r="G259" t="str">
        <f t="shared" si="22"/>
        <v>45647.2538</v>
      </c>
      <c r="H259" s="51">
        <f t="shared" si="23"/>
        <v>2</v>
      </c>
      <c r="I259" s="70" t="s">
        <v>934</v>
      </c>
      <c r="J259" s="71" t="s">
        <v>935</v>
      </c>
      <c r="K259" s="70">
        <v>2</v>
      </c>
      <c r="L259" s="70" t="s">
        <v>936</v>
      </c>
      <c r="M259" s="71" t="s">
        <v>252</v>
      </c>
      <c r="N259" s="71" t="s">
        <v>157</v>
      </c>
      <c r="O259" s="72" t="s">
        <v>937</v>
      </c>
      <c r="P259" s="73" t="s">
        <v>86</v>
      </c>
    </row>
    <row r="260" spans="1:16" x14ac:dyDescent="0.2">
      <c r="A260" s="51" t="str">
        <f t="shared" si="18"/>
        <v>BAVM 38 </v>
      </c>
      <c r="B260" s="3" t="str">
        <f t="shared" si="19"/>
        <v>I</v>
      </c>
      <c r="C260" s="51">
        <f t="shared" si="20"/>
        <v>45647.266000000003</v>
      </c>
      <c r="D260" t="str">
        <f t="shared" si="21"/>
        <v>vis</v>
      </c>
      <c r="E260">
        <f>VLOOKUP(C260,Active!C$21:E$957,3,FALSE)</f>
        <v>2.0062398680971234</v>
      </c>
      <c r="F260" s="3" t="s">
        <v>157</v>
      </c>
      <c r="G260" t="str">
        <f t="shared" si="22"/>
        <v>45647.266</v>
      </c>
      <c r="H260" s="51">
        <f t="shared" si="23"/>
        <v>2</v>
      </c>
      <c r="I260" s="70" t="s">
        <v>938</v>
      </c>
      <c r="J260" s="71" t="s">
        <v>939</v>
      </c>
      <c r="K260" s="70">
        <v>2</v>
      </c>
      <c r="L260" s="70" t="s">
        <v>909</v>
      </c>
      <c r="M260" s="71" t="s">
        <v>179</v>
      </c>
      <c r="N260" s="71"/>
      <c r="O260" s="72" t="s">
        <v>940</v>
      </c>
      <c r="P260" s="73" t="s">
        <v>83</v>
      </c>
    </row>
    <row r="261" spans="1:16" x14ac:dyDescent="0.2">
      <c r="A261" s="51" t="str">
        <f t="shared" si="18"/>
        <v>VSB 47 </v>
      </c>
      <c r="B261" s="3" t="str">
        <f t="shared" si="19"/>
        <v>I</v>
      </c>
      <c r="C261" s="51">
        <f t="shared" si="20"/>
        <v>45652.983</v>
      </c>
      <c r="D261" t="str">
        <f t="shared" si="21"/>
        <v>vis</v>
      </c>
      <c r="E261">
        <f>VLOOKUP(C261,Active!C$21:E$957,3,FALSE)</f>
        <v>4.0000987687317036</v>
      </c>
      <c r="F261" s="3" t="s">
        <v>157</v>
      </c>
      <c r="G261" t="str">
        <f t="shared" si="22"/>
        <v>45652.983</v>
      </c>
      <c r="H261" s="51">
        <f t="shared" si="23"/>
        <v>4</v>
      </c>
      <c r="I261" s="70" t="s">
        <v>941</v>
      </c>
      <c r="J261" s="71" t="s">
        <v>942</v>
      </c>
      <c r="K261" s="70">
        <v>4</v>
      </c>
      <c r="L261" s="70" t="s">
        <v>943</v>
      </c>
      <c r="M261" s="71" t="s">
        <v>179</v>
      </c>
      <c r="N261" s="71"/>
      <c r="O261" s="72" t="s">
        <v>810</v>
      </c>
      <c r="P261" s="73" t="s">
        <v>43</v>
      </c>
    </row>
    <row r="262" spans="1:16" x14ac:dyDescent="0.2">
      <c r="A262" s="51" t="str">
        <f t="shared" si="18"/>
        <v>BAVM 38 </v>
      </c>
      <c r="B262" s="3" t="str">
        <f t="shared" si="19"/>
        <v>I</v>
      </c>
      <c r="C262" s="51">
        <f t="shared" si="20"/>
        <v>45690.275999999998</v>
      </c>
      <c r="D262" t="str">
        <f t="shared" si="21"/>
        <v>vis</v>
      </c>
      <c r="E262">
        <f>VLOOKUP(C262,Active!C$21:E$957,3,FALSE)</f>
        <v>17.006392276060939</v>
      </c>
      <c r="F262" s="3" t="s">
        <v>157</v>
      </c>
      <c r="G262" t="str">
        <f t="shared" si="22"/>
        <v>45690.276</v>
      </c>
      <c r="H262" s="51">
        <f t="shared" si="23"/>
        <v>17</v>
      </c>
      <c r="I262" s="70" t="s">
        <v>944</v>
      </c>
      <c r="J262" s="71" t="s">
        <v>945</v>
      </c>
      <c r="K262" s="70">
        <v>17</v>
      </c>
      <c r="L262" s="70" t="s">
        <v>909</v>
      </c>
      <c r="M262" s="71" t="s">
        <v>179</v>
      </c>
      <c r="N262" s="71"/>
      <c r="O262" s="72" t="s">
        <v>940</v>
      </c>
      <c r="P262" s="73" t="s">
        <v>83</v>
      </c>
    </row>
    <row r="263" spans="1:16" x14ac:dyDescent="0.2">
      <c r="A263" s="51" t="str">
        <f t="shared" si="18"/>
        <v> ALGL 35 </v>
      </c>
      <c r="B263" s="3" t="str">
        <f t="shared" si="19"/>
        <v>I</v>
      </c>
      <c r="C263" s="51">
        <f t="shared" si="20"/>
        <v>45710.305999999997</v>
      </c>
      <c r="D263" t="str">
        <f t="shared" si="21"/>
        <v>vis</v>
      </c>
      <c r="E263">
        <f>VLOOKUP(C263,Active!C$21:E$957,3,FALSE)</f>
        <v>23.992048001044299</v>
      </c>
      <c r="F263" s="3" t="s">
        <v>157</v>
      </c>
      <c r="G263" t="str">
        <f t="shared" si="22"/>
        <v>45710.306</v>
      </c>
      <c r="H263" s="51">
        <f t="shared" si="23"/>
        <v>24</v>
      </c>
      <c r="I263" s="70" t="s">
        <v>946</v>
      </c>
      <c r="J263" s="71" t="s">
        <v>947</v>
      </c>
      <c r="K263" s="70">
        <v>24</v>
      </c>
      <c r="L263" s="70" t="s">
        <v>643</v>
      </c>
      <c r="M263" s="71" t="s">
        <v>179</v>
      </c>
      <c r="N263" s="71"/>
      <c r="O263" s="72" t="s">
        <v>850</v>
      </c>
      <c r="P263" s="72" t="s">
        <v>87</v>
      </c>
    </row>
    <row r="264" spans="1:16" x14ac:dyDescent="0.2">
      <c r="A264" s="51" t="str">
        <f t="shared" si="18"/>
        <v> AOEB 2 </v>
      </c>
      <c r="B264" s="3" t="str">
        <f t="shared" si="19"/>
        <v>I</v>
      </c>
      <c r="C264" s="51">
        <f t="shared" si="20"/>
        <v>45727.534</v>
      </c>
      <c r="D264" t="str">
        <f t="shared" si="21"/>
        <v>vis</v>
      </c>
      <c r="E264">
        <f>VLOOKUP(C264,Active!C$21:E$957,3,FALSE)</f>
        <v>30.000479195754227</v>
      </c>
      <c r="F264" s="3" t="s">
        <v>157</v>
      </c>
      <c r="G264" t="str">
        <f t="shared" si="22"/>
        <v>45727.534</v>
      </c>
      <c r="H264" s="51">
        <f t="shared" si="23"/>
        <v>30</v>
      </c>
      <c r="I264" s="70" t="s">
        <v>948</v>
      </c>
      <c r="J264" s="71" t="s">
        <v>949</v>
      </c>
      <c r="K264" s="70">
        <v>30</v>
      </c>
      <c r="L264" s="70" t="s">
        <v>751</v>
      </c>
      <c r="M264" s="71" t="s">
        <v>179</v>
      </c>
      <c r="N264" s="71"/>
      <c r="O264" s="72" t="s">
        <v>260</v>
      </c>
      <c r="P264" s="72" t="s">
        <v>75</v>
      </c>
    </row>
    <row r="265" spans="1:16" x14ac:dyDescent="0.2">
      <c r="A265" s="51" t="str">
        <f t="shared" si="18"/>
        <v>VSB 47 </v>
      </c>
      <c r="B265" s="3" t="str">
        <f t="shared" si="19"/>
        <v>I</v>
      </c>
      <c r="C265" s="51">
        <f t="shared" si="20"/>
        <v>45908.17</v>
      </c>
      <c r="D265" t="str">
        <f t="shared" si="21"/>
        <v>vis</v>
      </c>
      <c r="E265">
        <f>VLOOKUP(C265,Active!C$21:E$957,3,FALSE)</f>
        <v>92.999026751328771</v>
      </c>
      <c r="F265" s="3" t="s">
        <v>157</v>
      </c>
      <c r="G265" t="str">
        <f t="shared" si="22"/>
        <v>45908.17</v>
      </c>
      <c r="H265" s="51">
        <f t="shared" si="23"/>
        <v>93</v>
      </c>
      <c r="I265" s="70" t="s">
        <v>950</v>
      </c>
      <c r="J265" s="71" t="s">
        <v>951</v>
      </c>
      <c r="K265" s="70">
        <v>93</v>
      </c>
      <c r="L265" s="70" t="s">
        <v>952</v>
      </c>
      <c r="M265" s="71" t="s">
        <v>179</v>
      </c>
      <c r="N265" s="71"/>
      <c r="O265" s="72" t="s">
        <v>810</v>
      </c>
      <c r="P265" s="73" t="s">
        <v>43</v>
      </c>
    </row>
    <row r="266" spans="1:16" x14ac:dyDescent="0.2">
      <c r="A266" s="51" t="str">
        <f t="shared" si="18"/>
        <v>BAVM 39 </v>
      </c>
      <c r="B266" s="3" t="str">
        <f t="shared" si="19"/>
        <v>I</v>
      </c>
      <c r="C266" s="51">
        <f t="shared" si="20"/>
        <v>45945.46</v>
      </c>
      <c r="D266" t="str">
        <f t="shared" si="21"/>
        <v>vis</v>
      </c>
      <c r="E266">
        <f>VLOOKUP(C266,Active!C$21:E$957,3,FALSE)</f>
        <v>106.00427397971872</v>
      </c>
      <c r="F266" s="3" t="s">
        <v>157</v>
      </c>
      <c r="G266" t="str">
        <f t="shared" si="22"/>
        <v>45945.460</v>
      </c>
      <c r="H266" s="51">
        <f t="shared" si="23"/>
        <v>106</v>
      </c>
      <c r="I266" s="70" t="s">
        <v>953</v>
      </c>
      <c r="J266" s="71" t="s">
        <v>954</v>
      </c>
      <c r="K266" s="70">
        <v>106</v>
      </c>
      <c r="L266" s="70" t="s">
        <v>813</v>
      </c>
      <c r="M266" s="71" t="s">
        <v>179</v>
      </c>
      <c r="N266" s="71"/>
      <c r="O266" s="72" t="s">
        <v>720</v>
      </c>
      <c r="P266" s="73" t="s">
        <v>81</v>
      </c>
    </row>
    <row r="267" spans="1:16" x14ac:dyDescent="0.2">
      <c r="A267" s="51" t="str">
        <f t="shared" ref="A267:A330" si="24">P267</f>
        <v>BAVM 38 </v>
      </c>
      <c r="B267" s="3" t="str">
        <f t="shared" ref="B267:B330" si="25">IF(H267=INT(H267),"I","II")</f>
        <v>I</v>
      </c>
      <c r="C267" s="51">
        <f t="shared" ref="C267:C330" si="26">1*G267</f>
        <v>45960.279000000002</v>
      </c>
      <c r="D267" t="str">
        <f t="shared" ref="D267:D330" si="27">VLOOKUP(F267,I$1:J$5,2,FALSE)</f>
        <v>vis</v>
      </c>
      <c r="E267">
        <f>VLOOKUP(C267,Active!C$21:E$957,3,FALSE)</f>
        <v>111.17254318533811</v>
      </c>
      <c r="F267" s="3" t="s">
        <v>157</v>
      </c>
      <c r="G267" t="str">
        <f t="shared" ref="G267:G330" si="28">MID(I267,3,LEN(I267)-3)</f>
        <v>45960.279</v>
      </c>
      <c r="H267" s="51">
        <f t="shared" ref="H267:H330" si="29">1*K267</f>
        <v>111</v>
      </c>
      <c r="I267" s="70" t="s">
        <v>955</v>
      </c>
      <c r="J267" s="71" t="s">
        <v>956</v>
      </c>
      <c r="K267" s="70">
        <v>111</v>
      </c>
      <c r="L267" s="70" t="s">
        <v>957</v>
      </c>
      <c r="M267" s="71" t="s">
        <v>179</v>
      </c>
      <c r="N267" s="71"/>
      <c r="O267" s="72" t="s">
        <v>958</v>
      </c>
      <c r="P267" s="73" t="s">
        <v>83</v>
      </c>
    </row>
    <row r="268" spans="1:16" x14ac:dyDescent="0.2">
      <c r="A268" s="51" t="str">
        <f t="shared" si="24"/>
        <v> ALGL 38 </v>
      </c>
      <c r="B268" s="3" t="str">
        <f t="shared" si="25"/>
        <v>I</v>
      </c>
      <c r="C268" s="51">
        <f t="shared" si="26"/>
        <v>45968.400999999998</v>
      </c>
      <c r="D268" t="str">
        <f t="shared" si="27"/>
        <v>vis</v>
      </c>
      <c r="E268">
        <f>VLOOKUP(C268,Active!C$21:E$957,3,FALSE)</f>
        <v>114.00516903647583</v>
      </c>
      <c r="F268" s="3" t="s">
        <v>157</v>
      </c>
      <c r="G268" t="str">
        <f t="shared" si="28"/>
        <v>45968.401</v>
      </c>
      <c r="H268" s="51">
        <f t="shared" si="29"/>
        <v>114</v>
      </c>
      <c r="I268" s="70" t="s">
        <v>959</v>
      </c>
      <c r="J268" s="71" t="s">
        <v>960</v>
      </c>
      <c r="K268" s="70">
        <v>114</v>
      </c>
      <c r="L268" s="70" t="s">
        <v>895</v>
      </c>
      <c r="M268" s="71" t="s">
        <v>179</v>
      </c>
      <c r="N268" s="71"/>
      <c r="O268" s="72" t="s">
        <v>961</v>
      </c>
      <c r="P268" s="72" t="s">
        <v>88</v>
      </c>
    </row>
    <row r="269" spans="1:16" x14ac:dyDescent="0.2">
      <c r="A269" s="51" t="str">
        <f t="shared" si="24"/>
        <v>BAVM 43 </v>
      </c>
      <c r="B269" s="3" t="str">
        <f t="shared" si="25"/>
        <v>I</v>
      </c>
      <c r="C269" s="51">
        <f t="shared" si="26"/>
        <v>45988.464</v>
      </c>
      <c r="D269" t="str">
        <f t="shared" si="27"/>
        <v>vis</v>
      </c>
      <c r="E269">
        <f>VLOOKUP(C269,Active!C$21:E$957,3,FALSE)</f>
        <v>121.00233382980397</v>
      </c>
      <c r="F269" s="3" t="s">
        <v>157</v>
      </c>
      <c r="G269" t="str">
        <f t="shared" si="28"/>
        <v>45988.464</v>
      </c>
      <c r="H269" s="51">
        <f t="shared" si="29"/>
        <v>121</v>
      </c>
      <c r="I269" s="70" t="s">
        <v>962</v>
      </c>
      <c r="J269" s="71" t="s">
        <v>963</v>
      </c>
      <c r="K269" s="70">
        <v>121</v>
      </c>
      <c r="L269" s="70" t="s">
        <v>964</v>
      </c>
      <c r="M269" s="71" t="s">
        <v>179</v>
      </c>
      <c r="N269" s="71"/>
      <c r="O269" s="72" t="s">
        <v>933</v>
      </c>
      <c r="P269" s="73" t="s">
        <v>89</v>
      </c>
    </row>
    <row r="270" spans="1:16" x14ac:dyDescent="0.2">
      <c r="A270" s="51" t="str">
        <f t="shared" si="24"/>
        <v> ALGL 38 </v>
      </c>
      <c r="B270" s="3" t="str">
        <f t="shared" si="25"/>
        <v>I</v>
      </c>
      <c r="C270" s="51">
        <f t="shared" si="26"/>
        <v>45991.313000000002</v>
      </c>
      <c r="D270" t="str">
        <f t="shared" si="27"/>
        <v>vis</v>
      </c>
      <c r="E270">
        <f>VLOOKUP(C270,Active!C$21:E$957,3,FALSE)</f>
        <v>121.99595006347809</v>
      </c>
      <c r="F270" s="3" t="s">
        <v>157</v>
      </c>
      <c r="G270" t="str">
        <f t="shared" si="28"/>
        <v>45991.313</v>
      </c>
      <c r="H270" s="51">
        <f t="shared" si="29"/>
        <v>122</v>
      </c>
      <c r="I270" s="70" t="s">
        <v>965</v>
      </c>
      <c r="J270" s="71" t="s">
        <v>966</v>
      </c>
      <c r="K270" s="70">
        <v>122</v>
      </c>
      <c r="L270" s="70" t="s">
        <v>967</v>
      </c>
      <c r="M270" s="71" t="s">
        <v>179</v>
      </c>
      <c r="N270" s="71"/>
      <c r="O270" s="72" t="s">
        <v>961</v>
      </c>
      <c r="P270" s="72" t="s">
        <v>88</v>
      </c>
    </row>
    <row r="271" spans="1:16" x14ac:dyDescent="0.2">
      <c r="A271" s="51" t="str">
        <f t="shared" si="24"/>
        <v>BAVM 43 </v>
      </c>
      <c r="B271" s="3" t="str">
        <f t="shared" si="25"/>
        <v>I</v>
      </c>
      <c r="C271" s="51">
        <f t="shared" si="26"/>
        <v>45991.330999999998</v>
      </c>
      <c r="D271" t="str">
        <f t="shared" si="27"/>
        <v>vis</v>
      </c>
      <c r="E271">
        <f>VLOOKUP(C271,Active!C$21:E$957,3,FALSE)</f>
        <v>122.00222773711886</v>
      </c>
      <c r="F271" s="3" t="s">
        <v>157</v>
      </c>
      <c r="G271" t="str">
        <f t="shared" si="28"/>
        <v>45991.331</v>
      </c>
      <c r="H271" s="51">
        <f t="shared" si="29"/>
        <v>122</v>
      </c>
      <c r="I271" s="70" t="s">
        <v>968</v>
      </c>
      <c r="J271" s="71" t="s">
        <v>969</v>
      </c>
      <c r="K271" s="70">
        <v>122</v>
      </c>
      <c r="L271" s="70" t="s">
        <v>754</v>
      </c>
      <c r="M271" s="71" t="s">
        <v>179</v>
      </c>
      <c r="N271" s="71"/>
      <c r="O271" s="72" t="s">
        <v>933</v>
      </c>
      <c r="P271" s="73" t="s">
        <v>89</v>
      </c>
    </row>
    <row r="272" spans="1:16" x14ac:dyDescent="0.2">
      <c r="A272" s="51" t="str">
        <f t="shared" si="24"/>
        <v>VSB 47 </v>
      </c>
      <c r="B272" s="3" t="str">
        <f t="shared" si="25"/>
        <v>I</v>
      </c>
      <c r="C272" s="51">
        <f t="shared" si="26"/>
        <v>45997.063000000002</v>
      </c>
      <c r="D272" t="str">
        <f t="shared" si="27"/>
        <v>vis</v>
      </c>
      <c r="E272">
        <f>VLOOKUP(C272,Active!C$21:E$957,3,FALSE)</f>
        <v>124.00131803245745</v>
      </c>
      <c r="F272" s="3" t="s">
        <v>157</v>
      </c>
      <c r="G272" t="str">
        <f t="shared" si="28"/>
        <v>45997.063</v>
      </c>
      <c r="H272" s="51">
        <f t="shared" si="29"/>
        <v>124</v>
      </c>
      <c r="I272" s="70" t="s">
        <v>970</v>
      </c>
      <c r="J272" s="71" t="s">
        <v>971</v>
      </c>
      <c r="K272" s="70">
        <v>124</v>
      </c>
      <c r="L272" s="70" t="s">
        <v>740</v>
      </c>
      <c r="M272" s="71" t="s">
        <v>179</v>
      </c>
      <c r="N272" s="71"/>
      <c r="O272" s="72" t="s">
        <v>810</v>
      </c>
      <c r="P272" s="73" t="s">
        <v>43</v>
      </c>
    </row>
    <row r="273" spans="1:16" x14ac:dyDescent="0.2">
      <c r="A273" s="51" t="str">
        <f t="shared" si="24"/>
        <v>BAVM 50 </v>
      </c>
      <c r="B273" s="3" t="str">
        <f t="shared" si="25"/>
        <v>I</v>
      </c>
      <c r="C273" s="51">
        <f t="shared" si="26"/>
        <v>46005.656000000003</v>
      </c>
      <c r="D273" t="str">
        <f t="shared" si="27"/>
        <v>vis</v>
      </c>
      <c r="E273">
        <f>VLOOKUP(C273,Active!C$21:E$957,3,FALSE)</f>
        <v>126.99820967722984</v>
      </c>
      <c r="F273" s="3" t="s">
        <v>157</v>
      </c>
      <c r="G273" t="str">
        <f t="shared" si="28"/>
        <v>46005.656</v>
      </c>
      <c r="H273" s="51">
        <f t="shared" si="29"/>
        <v>127</v>
      </c>
      <c r="I273" s="70" t="s">
        <v>972</v>
      </c>
      <c r="J273" s="71" t="s">
        <v>973</v>
      </c>
      <c r="K273" s="70">
        <v>127</v>
      </c>
      <c r="L273" s="70" t="s">
        <v>701</v>
      </c>
      <c r="M273" s="71" t="s">
        <v>179</v>
      </c>
      <c r="N273" s="71"/>
      <c r="O273" s="72" t="s">
        <v>958</v>
      </c>
      <c r="P273" s="73" t="s">
        <v>90</v>
      </c>
    </row>
    <row r="274" spans="1:16" x14ac:dyDescent="0.2">
      <c r="A274" s="51" t="str">
        <f t="shared" si="24"/>
        <v>BAVM 43 </v>
      </c>
      <c r="B274" s="3" t="str">
        <f t="shared" si="25"/>
        <v>I</v>
      </c>
      <c r="C274" s="51">
        <f t="shared" si="26"/>
        <v>46005.665999999997</v>
      </c>
      <c r="D274" t="str">
        <f t="shared" si="27"/>
        <v>vis</v>
      </c>
      <c r="E274">
        <f>VLOOKUP(C274,Active!C$21:E$957,3,FALSE)</f>
        <v>127.0016972736958</v>
      </c>
      <c r="F274" s="3" t="s">
        <v>157</v>
      </c>
      <c r="G274" t="str">
        <f t="shared" si="28"/>
        <v>46005.666</v>
      </c>
      <c r="H274" s="51">
        <f t="shared" si="29"/>
        <v>127</v>
      </c>
      <c r="I274" s="70" t="s">
        <v>974</v>
      </c>
      <c r="J274" s="71" t="s">
        <v>975</v>
      </c>
      <c r="K274" s="70">
        <v>127</v>
      </c>
      <c r="L274" s="70" t="s">
        <v>902</v>
      </c>
      <c r="M274" s="71" t="s">
        <v>179</v>
      </c>
      <c r="N274" s="71"/>
      <c r="O274" s="72" t="s">
        <v>919</v>
      </c>
      <c r="P274" s="73" t="s">
        <v>89</v>
      </c>
    </row>
    <row r="275" spans="1:16" x14ac:dyDescent="0.2">
      <c r="A275" s="51" t="str">
        <f t="shared" si="24"/>
        <v>BAVM 43 </v>
      </c>
      <c r="B275" s="3" t="str">
        <f t="shared" si="25"/>
        <v>I</v>
      </c>
      <c r="C275" s="51">
        <f t="shared" si="26"/>
        <v>46011.415000000001</v>
      </c>
      <c r="D275" t="str">
        <f t="shared" si="27"/>
        <v>vis</v>
      </c>
      <c r="E275">
        <f>VLOOKUP(C275,Active!C$21:E$957,3,FALSE)</f>
        <v>129.00671648302958</v>
      </c>
      <c r="F275" s="3" t="s">
        <v>157</v>
      </c>
      <c r="G275" t="str">
        <f t="shared" si="28"/>
        <v>46011.415</v>
      </c>
      <c r="H275" s="51">
        <f t="shared" si="29"/>
        <v>129</v>
      </c>
      <c r="I275" s="70" t="s">
        <v>976</v>
      </c>
      <c r="J275" s="71" t="s">
        <v>977</v>
      </c>
      <c r="K275" s="70">
        <v>129</v>
      </c>
      <c r="L275" s="70" t="s">
        <v>978</v>
      </c>
      <c r="M275" s="71" t="s">
        <v>179</v>
      </c>
      <c r="N275" s="71"/>
      <c r="O275" s="72" t="s">
        <v>940</v>
      </c>
      <c r="P275" s="73" t="s">
        <v>89</v>
      </c>
    </row>
    <row r="276" spans="1:16" x14ac:dyDescent="0.2">
      <c r="A276" s="51" t="str">
        <f t="shared" si="24"/>
        <v>BAVM 43 </v>
      </c>
      <c r="B276" s="3" t="str">
        <f t="shared" si="25"/>
        <v>I</v>
      </c>
      <c r="C276" s="51">
        <f t="shared" si="26"/>
        <v>46014.279000000002</v>
      </c>
      <c r="D276" t="str">
        <f t="shared" si="27"/>
        <v>vis</v>
      </c>
      <c r="E276">
        <f>VLOOKUP(C276,Active!C$21:E$957,3,FALSE)</f>
        <v>130.00556411140519</v>
      </c>
      <c r="F276" s="3" t="s">
        <v>157</v>
      </c>
      <c r="G276" t="str">
        <f t="shared" si="28"/>
        <v>46014.279</v>
      </c>
      <c r="H276" s="51">
        <f t="shared" si="29"/>
        <v>130</v>
      </c>
      <c r="I276" s="70" t="s">
        <v>979</v>
      </c>
      <c r="J276" s="71" t="s">
        <v>980</v>
      </c>
      <c r="K276" s="70">
        <v>130</v>
      </c>
      <c r="L276" s="70" t="s">
        <v>981</v>
      </c>
      <c r="M276" s="71" t="s">
        <v>179</v>
      </c>
      <c r="N276" s="71"/>
      <c r="O276" s="72" t="s">
        <v>940</v>
      </c>
      <c r="P276" s="73" t="s">
        <v>89</v>
      </c>
    </row>
    <row r="277" spans="1:16" x14ac:dyDescent="0.2">
      <c r="A277" s="51" t="str">
        <f t="shared" si="24"/>
        <v> AOEB 2 </v>
      </c>
      <c r="B277" s="3" t="str">
        <f t="shared" si="25"/>
        <v>I</v>
      </c>
      <c r="C277" s="51">
        <f t="shared" si="26"/>
        <v>46028.610999999997</v>
      </c>
      <c r="D277" t="str">
        <f t="shared" si="27"/>
        <v>vis</v>
      </c>
      <c r="E277">
        <f>VLOOKUP(C277,Active!C$21:E$957,3,FALSE)</f>
        <v>135.00398736904032</v>
      </c>
      <c r="F277" s="3" t="s">
        <v>157</v>
      </c>
      <c r="G277" t="str">
        <f t="shared" si="28"/>
        <v>46028.611</v>
      </c>
      <c r="H277" s="51">
        <f t="shared" si="29"/>
        <v>135</v>
      </c>
      <c r="I277" s="70" t="s">
        <v>982</v>
      </c>
      <c r="J277" s="71" t="s">
        <v>983</v>
      </c>
      <c r="K277" s="70">
        <v>135</v>
      </c>
      <c r="L277" s="70" t="s">
        <v>984</v>
      </c>
      <c r="M277" s="71" t="s">
        <v>179</v>
      </c>
      <c r="N277" s="71"/>
      <c r="O277" s="72" t="s">
        <v>903</v>
      </c>
      <c r="P277" s="72" t="s">
        <v>75</v>
      </c>
    </row>
    <row r="278" spans="1:16" x14ac:dyDescent="0.2">
      <c r="A278" s="51" t="str">
        <f t="shared" si="24"/>
        <v> AOEB 2 </v>
      </c>
      <c r="B278" s="3" t="str">
        <f t="shared" si="25"/>
        <v>I</v>
      </c>
      <c r="C278" s="51">
        <f t="shared" si="26"/>
        <v>46028.623</v>
      </c>
      <c r="D278" t="str">
        <f t="shared" si="27"/>
        <v>vis</v>
      </c>
      <c r="E278">
        <f>VLOOKUP(C278,Active!C$21:E$957,3,FALSE)</f>
        <v>135.00817248480251</v>
      </c>
      <c r="F278" s="3" t="s">
        <v>157</v>
      </c>
      <c r="G278" t="str">
        <f t="shared" si="28"/>
        <v>46028.623</v>
      </c>
      <c r="H278" s="51">
        <f t="shared" si="29"/>
        <v>135</v>
      </c>
      <c r="I278" s="70" t="s">
        <v>985</v>
      </c>
      <c r="J278" s="71" t="s">
        <v>986</v>
      </c>
      <c r="K278" s="70">
        <v>135</v>
      </c>
      <c r="L278" s="70" t="s">
        <v>214</v>
      </c>
      <c r="M278" s="71" t="s">
        <v>179</v>
      </c>
      <c r="N278" s="71"/>
      <c r="O278" s="72" t="s">
        <v>260</v>
      </c>
      <c r="P278" s="72" t="s">
        <v>75</v>
      </c>
    </row>
    <row r="279" spans="1:16" x14ac:dyDescent="0.2">
      <c r="A279" s="51" t="str">
        <f t="shared" si="24"/>
        <v> ALGL 38 </v>
      </c>
      <c r="B279" s="3" t="str">
        <f t="shared" si="25"/>
        <v>I</v>
      </c>
      <c r="C279" s="51">
        <f t="shared" si="26"/>
        <v>46034.347999999998</v>
      </c>
      <c r="D279" t="str">
        <f t="shared" si="27"/>
        <v>vis</v>
      </c>
      <c r="E279">
        <f>VLOOKUP(C279,Active!C$21:E$957,3,FALSE)</f>
        <v>137.00482146261189</v>
      </c>
      <c r="F279" s="3" t="s">
        <v>157</v>
      </c>
      <c r="G279" t="str">
        <f t="shared" si="28"/>
        <v>46034.348</v>
      </c>
      <c r="H279" s="51">
        <f t="shared" si="29"/>
        <v>137</v>
      </c>
      <c r="I279" s="70" t="s">
        <v>987</v>
      </c>
      <c r="J279" s="71" t="s">
        <v>988</v>
      </c>
      <c r="K279" s="70">
        <v>137</v>
      </c>
      <c r="L279" s="70" t="s">
        <v>989</v>
      </c>
      <c r="M279" s="71" t="s">
        <v>179</v>
      </c>
      <c r="N279" s="71"/>
      <c r="O279" s="72" t="s">
        <v>850</v>
      </c>
      <c r="P279" s="72" t="s">
        <v>88</v>
      </c>
    </row>
    <row r="280" spans="1:16" x14ac:dyDescent="0.2">
      <c r="A280" s="51" t="str">
        <f t="shared" si="24"/>
        <v> AOEB 2 </v>
      </c>
      <c r="B280" s="3" t="str">
        <f t="shared" si="25"/>
        <v>I</v>
      </c>
      <c r="C280" s="51">
        <f t="shared" si="26"/>
        <v>46048.682999999997</v>
      </c>
      <c r="D280" t="str">
        <f t="shared" si="27"/>
        <v>vis</v>
      </c>
      <c r="E280">
        <f>VLOOKUP(C280,Active!C$21:E$957,3,FALSE)</f>
        <v>142.00429099918884</v>
      </c>
      <c r="F280" s="3" t="s">
        <v>157</v>
      </c>
      <c r="G280" t="str">
        <f t="shared" si="28"/>
        <v>46048.683</v>
      </c>
      <c r="H280" s="51">
        <f t="shared" si="29"/>
        <v>142</v>
      </c>
      <c r="I280" s="70" t="s">
        <v>990</v>
      </c>
      <c r="J280" s="71" t="s">
        <v>991</v>
      </c>
      <c r="K280" s="70">
        <v>142</v>
      </c>
      <c r="L280" s="70" t="s">
        <v>813</v>
      </c>
      <c r="M280" s="71" t="s">
        <v>179</v>
      </c>
      <c r="N280" s="71"/>
      <c r="O280" s="72" t="s">
        <v>992</v>
      </c>
      <c r="P280" s="72" t="s">
        <v>75</v>
      </c>
    </row>
    <row r="281" spans="1:16" x14ac:dyDescent="0.2">
      <c r="A281" s="51" t="str">
        <f t="shared" si="24"/>
        <v> AOEB 2 </v>
      </c>
      <c r="B281" s="3" t="str">
        <f t="shared" si="25"/>
        <v>I</v>
      </c>
      <c r="C281" s="51">
        <f t="shared" si="26"/>
        <v>46048.692000000003</v>
      </c>
      <c r="D281" t="str">
        <f t="shared" si="27"/>
        <v>vis</v>
      </c>
      <c r="E281">
        <f>VLOOKUP(C281,Active!C$21:E$957,3,FALSE)</f>
        <v>142.00742983601174</v>
      </c>
      <c r="F281" s="3" t="s">
        <v>157</v>
      </c>
      <c r="G281" t="str">
        <f t="shared" si="28"/>
        <v>46048.692</v>
      </c>
      <c r="H281" s="51">
        <f t="shared" si="29"/>
        <v>142</v>
      </c>
      <c r="I281" s="70" t="s">
        <v>993</v>
      </c>
      <c r="J281" s="71" t="s">
        <v>994</v>
      </c>
      <c r="K281" s="70">
        <v>142</v>
      </c>
      <c r="L281" s="70" t="s">
        <v>995</v>
      </c>
      <c r="M281" s="71" t="s">
        <v>179</v>
      </c>
      <c r="N281" s="71"/>
      <c r="O281" s="72" t="s">
        <v>996</v>
      </c>
      <c r="P281" s="72" t="s">
        <v>75</v>
      </c>
    </row>
    <row r="282" spans="1:16" x14ac:dyDescent="0.2">
      <c r="A282" s="51" t="str">
        <f t="shared" si="24"/>
        <v> AOEB 2 </v>
      </c>
      <c r="B282" s="3" t="str">
        <f t="shared" si="25"/>
        <v>I</v>
      </c>
      <c r="C282" s="51">
        <f t="shared" si="26"/>
        <v>46071.62</v>
      </c>
      <c r="D282" t="str">
        <f t="shared" si="27"/>
        <v>vis</v>
      </c>
      <c r="E282">
        <f>VLOOKUP(C282,Active!C$21:E$957,3,FALSE)</f>
        <v>150.00379101736107</v>
      </c>
      <c r="F282" s="3" t="s">
        <v>157</v>
      </c>
      <c r="G282" t="str">
        <f t="shared" si="28"/>
        <v>46071.620</v>
      </c>
      <c r="H282" s="51">
        <f t="shared" si="29"/>
        <v>150</v>
      </c>
      <c r="I282" s="70" t="s">
        <v>997</v>
      </c>
      <c r="J282" s="71" t="s">
        <v>998</v>
      </c>
      <c r="K282" s="70">
        <v>150</v>
      </c>
      <c r="L282" s="70" t="s">
        <v>984</v>
      </c>
      <c r="M282" s="71" t="s">
        <v>179</v>
      </c>
      <c r="N282" s="71"/>
      <c r="O282" s="72" t="s">
        <v>903</v>
      </c>
      <c r="P282" s="72" t="s">
        <v>75</v>
      </c>
    </row>
    <row r="283" spans="1:16" x14ac:dyDescent="0.2">
      <c r="A283" s="51" t="str">
        <f t="shared" si="24"/>
        <v> ALGL 39 </v>
      </c>
      <c r="B283" s="3" t="str">
        <f t="shared" si="25"/>
        <v>I</v>
      </c>
      <c r="C283" s="51">
        <f t="shared" si="26"/>
        <v>46080.207999999999</v>
      </c>
      <c r="D283" t="str">
        <f t="shared" si="27"/>
        <v>vis</v>
      </c>
      <c r="E283">
        <f>VLOOKUP(C283,Active!C$21:E$957,3,FALSE)</f>
        <v>152.99893886389793</v>
      </c>
      <c r="F283" s="3" t="s">
        <v>157</v>
      </c>
      <c r="G283" t="str">
        <f t="shared" si="28"/>
        <v>46080.208</v>
      </c>
      <c r="H283" s="51">
        <f t="shared" si="29"/>
        <v>153</v>
      </c>
      <c r="I283" s="70" t="s">
        <v>999</v>
      </c>
      <c r="J283" s="71" t="s">
        <v>1000</v>
      </c>
      <c r="K283" s="70">
        <v>153</v>
      </c>
      <c r="L283" s="70" t="s">
        <v>733</v>
      </c>
      <c r="M283" s="71" t="s">
        <v>179</v>
      </c>
      <c r="N283" s="71"/>
      <c r="O283" s="72" t="s">
        <v>1001</v>
      </c>
      <c r="P283" s="72" t="s">
        <v>91</v>
      </c>
    </row>
    <row r="284" spans="1:16" x14ac:dyDescent="0.2">
      <c r="A284" s="51" t="str">
        <f t="shared" si="24"/>
        <v> AOEB 2 </v>
      </c>
      <c r="B284" s="3" t="str">
        <f t="shared" si="25"/>
        <v>I</v>
      </c>
      <c r="C284" s="51">
        <f t="shared" si="26"/>
        <v>46091.686000000002</v>
      </c>
      <c r="D284" t="str">
        <f t="shared" si="27"/>
        <v>vis</v>
      </c>
      <c r="E284">
        <f>VLOOKUP(C284,Active!C$21:E$957,3,FALSE)</f>
        <v>157.00200208962849</v>
      </c>
      <c r="F284" s="3" t="s">
        <v>157</v>
      </c>
      <c r="G284" t="str">
        <f t="shared" si="28"/>
        <v>46091.686</v>
      </c>
      <c r="H284" s="51">
        <f t="shared" si="29"/>
        <v>157</v>
      </c>
      <c r="I284" s="70" t="s">
        <v>1002</v>
      </c>
      <c r="J284" s="71" t="s">
        <v>1003</v>
      </c>
      <c r="K284" s="70">
        <v>157</v>
      </c>
      <c r="L284" s="70" t="s">
        <v>754</v>
      </c>
      <c r="M284" s="71" t="s">
        <v>179</v>
      </c>
      <c r="N284" s="71"/>
      <c r="O284" s="72" t="s">
        <v>260</v>
      </c>
      <c r="P284" s="72" t="s">
        <v>75</v>
      </c>
    </row>
    <row r="285" spans="1:16" x14ac:dyDescent="0.2">
      <c r="A285" s="51" t="str">
        <f t="shared" si="24"/>
        <v> ALGL 39 </v>
      </c>
      <c r="B285" s="3" t="str">
        <f t="shared" si="25"/>
        <v>I</v>
      </c>
      <c r="C285" s="51">
        <f t="shared" si="26"/>
        <v>46100.296999999999</v>
      </c>
      <c r="D285" t="str">
        <f t="shared" si="27"/>
        <v>vis</v>
      </c>
      <c r="E285">
        <f>VLOOKUP(C285,Active!C$21:E$957,3,FALSE)</f>
        <v>160.00517140804166</v>
      </c>
      <c r="F285" s="3" t="s">
        <v>157</v>
      </c>
      <c r="G285" t="str">
        <f t="shared" si="28"/>
        <v>46100.297</v>
      </c>
      <c r="H285" s="51">
        <f t="shared" si="29"/>
        <v>160</v>
      </c>
      <c r="I285" s="70" t="s">
        <v>1004</v>
      </c>
      <c r="J285" s="71" t="s">
        <v>1005</v>
      </c>
      <c r="K285" s="70">
        <v>160</v>
      </c>
      <c r="L285" s="70" t="s">
        <v>895</v>
      </c>
      <c r="M285" s="71" t="s">
        <v>179</v>
      </c>
      <c r="N285" s="71"/>
      <c r="O285" s="72" t="s">
        <v>850</v>
      </c>
      <c r="P285" s="72" t="s">
        <v>91</v>
      </c>
    </row>
    <row r="286" spans="1:16" x14ac:dyDescent="0.2">
      <c r="A286" s="51" t="str">
        <f t="shared" si="24"/>
        <v> AOEB 2 </v>
      </c>
      <c r="B286" s="3" t="str">
        <f t="shared" si="25"/>
        <v>I</v>
      </c>
      <c r="C286" s="51">
        <f t="shared" si="26"/>
        <v>46114.622000000003</v>
      </c>
      <c r="D286" t="str">
        <f t="shared" si="27"/>
        <v>vis</v>
      </c>
      <c r="E286">
        <f>VLOOKUP(C286,Active!C$21:E$957,3,FALSE)</f>
        <v>165.00115334815263</v>
      </c>
      <c r="F286" s="3" t="s">
        <v>157</v>
      </c>
      <c r="G286" t="str">
        <f t="shared" si="28"/>
        <v>46114.622</v>
      </c>
      <c r="H286" s="51">
        <f t="shared" si="29"/>
        <v>165</v>
      </c>
      <c r="I286" s="70" t="s">
        <v>1006</v>
      </c>
      <c r="J286" s="71" t="s">
        <v>1007</v>
      </c>
      <c r="K286" s="70">
        <v>165</v>
      </c>
      <c r="L286" s="70" t="s">
        <v>881</v>
      </c>
      <c r="M286" s="71" t="s">
        <v>179</v>
      </c>
      <c r="N286" s="71"/>
      <c r="O286" s="72" t="s">
        <v>260</v>
      </c>
      <c r="P286" s="72" t="s">
        <v>75</v>
      </c>
    </row>
    <row r="287" spans="1:16" x14ac:dyDescent="0.2">
      <c r="A287" s="51" t="str">
        <f t="shared" si="24"/>
        <v>BAVM 43 </v>
      </c>
      <c r="B287" s="3" t="str">
        <f t="shared" si="25"/>
        <v>I</v>
      </c>
      <c r="C287" s="51">
        <f t="shared" si="26"/>
        <v>46338.27</v>
      </c>
      <c r="D287" t="str">
        <f t="shared" si="27"/>
        <v>vis</v>
      </c>
      <c r="E287">
        <f>VLOOKUP(C287,Active!C$21:E$957,3,FALSE)</f>
        <v>243.00055083098468</v>
      </c>
      <c r="F287" s="3" t="s">
        <v>157</v>
      </c>
      <c r="G287" t="str">
        <f t="shared" si="28"/>
        <v>46338.270</v>
      </c>
      <c r="H287" s="51">
        <f t="shared" si="29"/>
        <v>243</v>
      </c>
      <c r="I287" s="70" t="s">
        <v>1008</v>
      </c>
      <c r="J287" s="71" t="s">
        <v>1009</v>
      </c>
      <c r="K287" s="70">
        <v>243</v>
      </c>
      <c r="L287" s="70" t="s">
        <v>677</v>
      </c>
      <c r="M287" s="71" t="s">
        <v>179</v>
      </c>
      <c r="N287" s="71"/>
      <c r="O287" s="72" t="s">
        <v>1010</v>
      </c>
      <c r="P287" s="73" t="s">
        <v>89</v>
      </c>
    </row>
    <row r="288" spans="1:16" x14ac:dyDescent="0.2">
      <c r="A288" s="51" t="str">
        <f t="shared" si="24"/>
        <v> ALBO 1985 12 </v>
      </c>
      <c r="B288" s="3" t="str">
        <f t="shared" si="25"/>
        <v>I</v>
      </c>
      <c r="C288" s="51">
        <f t="shared" si="26"/>
        <v>46358.326000000001</v>
      </c>
      <c r="D288" t="str">
        <f t="shared" si="27"/>
        <v>vis</v>
      </c>
      <c r="E288">
        <f>VLOOKUP(C288,Active!C$21:E$957,3,FALSE)</f>
        <v>249.99527430678614</v>
      </c>
      <c r="F288" s="3" t="s">
        <v>157</v>
      </c>
      <c r="G288" t="str">
        <f t="shared" si="28"/>
        <v>46358.326</v>
      </c>
      <c r="H288" s="51">
        <f t="shared" si="29"/>
        <v>250</v>
      </c>
      <c r="I288" s="70" t="s">
        <v>1011</v>
      </c>
      <c r="J288" s="71" t="s">
        <v>1012</v>
      </c>
      <c r="K288" s="70">
        <v>250</v>
      </c>
      <c r="L288" s="70" t="s">
        <v>1013</v>
      </c>
      <c r="M288" s="71" t="s">
        <v>179</v>
      </c>
      <c r="N288" s="71"/>
      <c r="O288" s="72" t="s">
        <v>850</v>
      </c>
      <c r="P288" s="72" t="s">
        <v>92</v>
      </c>
    </row>
    <row r="289" spans="1:16" x14ac:dyDescent="0.2">
      <c r="A289" s="51" t="str">
        <f t="shared" si="24"/>
        <v>BAVM 43 </v>
      </c>
      <c r="B289" s="3" t="str">
        <f t="shared" si="25"/>
        <v>I</v>
      </c>
      <c r="C289" s="51">
        <f t="shared" si="26"/>
        <v>46358.336000000003</v>
      </c>
      <c r="D289" t="str">
        <f t="shared" si="27"/>
        <v>vis</v>
      </c>
      <c r="E289">
        <f>VLOOKUP(C289,Active!C$21:E$957,3,FALSE)</f>
        <v>249.99876190325466</v>
      </c>
      <c r="F289" s="3" t="s">
        <v>157</v>
      </c>
      <c r="G289" t="str">
        <f t="shared" si="28"/>
        <v>46358.336</v>
      </c>
      <c r="H289" s="51">
        <f t="shared" si="29"/>
        <v>250</v>
      </c>
      <c r="I289" s="70" t="s">
        <v>1014</v>
      </c>
      <c r="J289" s="71" t="s">
        <v>1015</v>
      </c>
      <c r="K289" s="70">
        <v>250</v>
      </c>
      <c r="L289" s="70" t="s">
        <v>729</v>
      </c>
      <c r="M289" s="71" t="s">
        <v>179</v>
      </c>
      <c r="N289" s="71"/>
      <c r="O289" s="72" t="s">
        <v>1010</v>
      </c>
      <c r="P289" s="73" t="s">
        <v>89</v>
      </c>
    </row>
    <row r="290" spans="1:16" x14ac:dyDescent="0.2">
      <c r="A290" s="51" t="str">
        <f t="shared" si="24"/>
        <v>BAVM 43 </v>
      </c>
      <c r="B290" s="3" t="str">
        <f t="shared" si="25"/>
        <v>I</v>
      </c>
      <c r="C290" s="51">
        <f t="shared" si="26"/>
        <v>46358.343000000001</v>
      </c>
      <c r="D290" t="str">
        <f t="shared" si="27"/>
        <v>vis</v>
      </c>
      <c r="E290">
        <f>VLOOKUP(C290,Active!C$21:E$957,3,FALSE)</f>
        <v>250.00120322078132</v>
      </c>
      <c r="F290" s="3" t="s">
        <v>157</v>
      </c>
      <c r="G290" t="str">
        <f t="shared" si="28"/>
        <v>46358.343</v>
      </c>
      <c r="H290" s="51">
        <f t="shared" si="29"/>
        <v>250</v>
      </c>
      <c r="I290" s="70" t="s">
        <v>1016</v>
      </c>
      <c r="J290" s="71" t="s">
        <v>1017</v>
      </c>
      <c r="K290" s="70">
        <v>250</v>
      </c>
      <c r="L290" s="70" t="s">
        <v>881</v>
      </c>
      <c r="M290" s="71" t="s">
        <v>179</v>
      </c>
      <c r="N290" s="71"/>
      <c r="O290" s="72" t="s">
        <v>1018</v>
      </c>
      <c r="P290" s="73" t="s">
        <v>89</v>
      </c>
    </row>
    <row r="291" spans="1:16" x14ac:dyDescent="0.2">
      <c r="A291" s="51" t="str">
        <f t="shared" si="24"/>
        <v> AOEB 2 </v>
      </c>
      <c r="B291" s="3" t="str">
        <f t="shared" si="25"/>
        <v>I</v>
      </c>
      <c r="C291" s="51">
        <f t="shared" si="26"/>
        <v>46372.688000000002</v>
      </c>
      <c r="D291" t="str">
        <f t="shared" si="27"/>
        <v>vis</v>
      </c>
      <c r="E291">
        <f>VLOOKUP(C291,Active!C$21:E$957,3,FALSE)</f>
        <v>255.00416035382676</v>
      </c>
      <c r="F291" s="3" t="s">
        <v>157</v>
      </c>
      <c r="G291" t="str">
        <f t="shared" si="28"/>
        <v>46372.688</v>
      </c>
      <c r="H291" s="51">
        <f t="shared" si="29"/>
        <v>255</v>
      </c>
      <c r="I291" s="70" t="s">
        <v>1019</v>
      </c>
      <c r="J291" s="71" t="s">
        <v>1020</v>
      </c>
      <c r="K291" s="70">
        <v>255</v>
      </c>
      <c r="L291" s="70" t="s">
        <v>813</v>
      </c>
      <c r="M291" s="71" t="s">
        <v>179</v>
      </c>
      <c r="N291" s="71"/>
      <c r="O291" s="72" t="s">
        <v>992</v>
      </c>
      <c r="P291" s="72" t="s">
        <v>75</v>
      </c>
    </row>
    <row r="292" spans="1:16" x14ac:dyDescent="0.2">
      <c r="A292" s="51" t="str">
        <f t="shared" si="24"/>
        <v>BAVM 43 </v>
      </c>
      <c r="B292" s="3" t="str">
        <f t="shared" si="25"/>
        <v>I</v>
      </c>
      <c r="C292" s="51">
        <f t="shared" si="26"/>
        <v>46381.294000000002</v>
      </c>
      <c r="D292" t="str">
        <f t="shared" si="27"/>
        <v>vis</v>
      </c>
      <c r="E292">
        <f>VLOOKUP(C292,Active!C$21:E$957,3,FALSE)</f>
        <v>258.00558587400695</v>
      </c>
      <c r="F292" s="3" t="s">
        <v>157</v>
      </c>
      <c r="G292" t="str">
        <f t="shared" si="28"/>
        <v>46381.294</v>
      </c>
      <c r="H292" s="51">
        <f t="shared" si="29"/>
        <v>258</v>
      </c>
      <c r="I292" s="70" t="s">
        <v>1021</v>
      </c>
      <c r="J292" s="71" t="s">
        <v>1022</v>
      </c>
      <c r="K292" s="70">
        <v>258</v>
      </c>
      <c r="L292" s="70" t="s">
        <v>981</v>
      </c>
      <c r="M292" s="71" t="s">
        <v>179</v>
      </c>
      <c r="N292" s="71"/>
      <c r="O292" s="72" t="s">
        <v>1023</v>
      </c>
      <c r="P292" s="73" t="s">
        <v>89</v>
      </c>
    </row>
    <row r="293" spans="1:16" x14ac:dyDescent="0.2">
      <c r="A293" s="51" t="str">
        <f t="shared" si="24"/>
        <v>BAVM 43 </v>
      </c>
      <c r="B293" s="3" t="str">
        <f t="shared" si="25"/>
        <v>I</v>
      </c>
      <c r="C293" s="51">
        <f t="shared" si="26"/>
        <v>46421.43</v>
      </c>
      <c r="D293" t="str">
        <f t="shared" si="27"/>
        <v>vis</v>
      </c>
      <c r="E293">
        <f>VLOOKUP(C293,Active!C$21:E$957,3,FALSE)</f>
        <v>272.00340305712916</v>
      </c>
      <c r="F293" s="3" t="s">
        <v>157</v>
      </c>
      <c r="G293" t="str">
        <f t="shared" si="28"/>
        <v>46421.430</v>
      </c>
      <c r="H293" s="51">
        <f t="shared" si="29"/>
        <v>272</v>
      </c>
      <c r="I293" s="70" t="s">
        <v>1024</v>
      </c>
      <c r="J293" s="71" t="s">
        <v>1025</v>
      </c>
      <c r="K293" s="70">
        <v>272</v>
      </c>
      <c r="L293" s="70" t="s">
        <v>1026</v>
      </c>
      <c r="M293" s="71" t="s">
        <v>179</v>
      </c>
      <c r="N293" s="71"/>
      <c r="O293" s="72" t="s">
        <v>1027</v>
      </c>
      <c r="P293" s="73" t="s">
        <v>89</v>
      </c>
    </row>
    <row r="294" spans="1:16" x14ac:dyDescent="0.2">
      <c r="A294" s="51" t="str">
        <f t="shared" si="24"/>
        <v> ALBO 1986 7 </v>
      </c>
      <c r="B294" s="3" t="str">
        <f t="shared" si="25"/>
        <v>I</v>
      </c>
      <c r="C294" s="51">
        <f t="shared" si="26"/>
        <v>46510.317999999999</v>
      </c>
      <c r="D294" t="str">
        <f t="shared" si="27"/>
        <v>vis</v>
      </c>
      <c r="E294">
        <f>VLOOKUP(C294,Active!C$21:E$957,3,FALSE)</f>
        <v>303.00395054002234</v>
      </c>
      <c r="F294" s="3" t="s">
        <v>157</v>
      </c>
      <c r="G294" t="str">
        <f t="shared" si="28"/>
        <v>46510.318</v>
      </c>
      <c r="H294" s="51">
        <f t="shared" si="29"/>
        <v>303</v>
      </c>
      <c r="I294" s="70" t="s">
        <v>1028</v>
      </c>
      <c r="J294" s="71" t="s">
        <v>1029</v>
      </c>
      <c r="K294" s="70">
        <v>303</v>
      </c>
      <c r="L294" s="70" t="s">
        <v>984</v>
      </c>
      <c r="M294" s="71" t="s">
        <v>179</v>
      </c>
      <c r="N294" s="71"/>
      <c r="O294" s="72" t="s">
        <v>802</v>
      </c>
      <c r="P294" s="72" t="s">
        <v>93</v>
      </c>
    </row>
    <row r="295" spans="1:16" x14ac:dyDescent="0.2">
      <c r="A295" s="51" t="str">
        <f t="shared" si="24"/>
        <v> BBS 109 </v>
      </c>
      <c r="B295" s="3" t="str">
        <f t="shared" si="25"/>
        <v>I</v>
      </c>
      <c r="C295" s="51">
        <f t="shared" si="26"/>
        <v>46636.512999999999</v>
      </c>
      <c r="D295" t="str">
        <f t="shared" si="27"/>
        <v>vis</v>
      </c>
      <c r="E295">
        <f>VLOOKUP(C295,Active!C$21:E$957,3,FALSE)</f>
        <v>347.01567416530065</v>
      </c>
      <c r="F295" s="3" t="s">
        <v>157</v>
      </c>
      <c r="G295" t="str">
        <f t="shared" si="28"/>
        <v>46636.513</v>
      </c>
      <c r="H295" s="51">
        <f t="shared" si="29"/>
        <v>347</v>
      </c>
      <c r="I295" s="70" t="s">
        <v>1030</v>
      </c>
      <c r="J295" s="71" t="s">
        <v>1031</v>
      </c>
      <c r="K295" s="70">
        <v>347</v>
      </c>
      <c r="L295" s="70" t="s">
        <v>1032</v>
      </c>
      <c r="M295" s="71" t="s">
        <v>179</v>
      </c>
      <c r="N295" s="71"/>
      <c r="O295" s="72" t="s">
        <v>1033</v>
      </c>
      <c r="P295" s="72" t="s">
        <v>94</v>
      </c>
    </row>
    <row r="296" spans="1:16" x14ac:dyDescent="0.2">
      <c r="A296" s="51" t="str">
        <f t="shared" si="24"/>
        <v> BBS 109 </v>
      </c>
      <c r="B296" s="3" t="str">
        <f t="shared" si="25"/>
        <v>I</v>
      </c>
      <c r="C296" s="51">
        <f t="shared" si="26"/>
        <v>46656.587</v>
      </c>
      <c r="D296" t="str">
        <f t="shared" si="27"/>
        <v>vis</v>
      </c>
      <c r="E296">
        <f>VLOOKUP(C296,Active!C$21:E$957,3,FALSE)</f>
        <v>354.01667531474288</v>
      </c>
      <c r="F296" s="3" t="s">
        <v>157</v>
      </c>
      <c r="G296" t="str">
        <f t="shared" si="28"/>
        <v>46656.587</v>
      </c>
      <c r="H296" s="51">
        <f t="shared" si="29"/>
        <v>354</v>
      </c>
      <c r="I296" s="70" t="s">
        <v>1034</v>
      </c>
      <c r="J296" s="71" t="s">
        <v>1035</v>
      </c>
      <c r="K296" s="70">
        <v>354</v>
      </c>
      <c r="L296" s="70" t="s">
        <v>1036</v>
      </c>
      <c r="M296" s="71" t="s">
        <v>179</v>
      </c>
      <c r="N296" s="71"/>
      <c r="O296" s="72" t="s">
        <v>1033</v>
      </c>
      <c r="P296" s="72" t="s">
        <v>94</v>
      </c>
    </row>
    <row r="297" spans="1:16" x14ac:dyDescent="0.2">
      <c r="A297" s="51" t="str">
        <f t="shared" si="24"/>
        <v> ALBO 1986 12 </v>
      </c>
      <c r="B297" s="3" t="str">
        <f t="shared" si="25"/>
        <v>I</v>
      </c>
      <c r="C297" s="51">
        <f t="shared" si="26"/>
        <v>46682.351000000002</v>
      </c>
      <c r="D297" t="str">
        <f t="shared" si="27"/>
        <v>vis</v>
      </c>
      <c r="E297">
        <f>VLOOKUP(C297,Active!C$21:E$957,3,FALSE)</f>
        <v>363.00211885435857</v>
      </c>
      <c r="F297" s="3" t="s">
        <v>157</v>
      </c>
      <c r="G297" t="str">
        <f t="shared" si="28"/>
        <v>46682.351</v>
      </c>
      <c r="H297" s="51">
        <f t="shared" si="29"/>
        <v>363</v>
      </c>
      <c r="I297" s="70" t="s">
        <v>1037</v>
      </c>
      <c r="J297" s="71" t="s">
        <v>1038</v>
      </c>
      <c r="K297" s="70">
        <v>363</v>
      </c>
      <c r="L297" s="70" t="s">
        <v>754</v>
      </c>
      <c r="M297" s="71" t="s">
        <v>179</v>
      </c>
      <c r="N297" s="71"/>
      <c r="O297" s="72" t="s">
        <v>1039</v>
      </c>
      <c r="P297" s="72" t="s">
        <v>95</v>
      </c>
    </row>
    <row r="298" spans="1:16" x14ac:dyDescent="0.2">
      <c r="A298" s="51" t="str">
        <f t="shared" si="24"/>
        <v> ALBO 1986 12 </v>
      </c>
      <c r="B298" s="3" t="str">
        <f t="shared" si="25"/>
        <v>I</v>
      </c>
      <c r="C298" s="51">
        <f t="shared" si="26"/>
        <v>46682.356</v>
      </c>
      <c r="D298" t="str">
        <f t="shared" si="27"/>
        <v>vis</v>
      </c>
      <c r="E298">
        <f>VLOOKUP(C298,Active!C$21:E$957,3,FALSE)</f>
        <v>363.00386265259152</v>
      </c>
      <c r="F298" s="3" t="s">
        <v>157</v>
      </c>
      <c r="G298" t="str">
        <f t="shared" si="28"/>
        <v>46682.356</v>
      </c>
      <c r="H298" s="51">
        <f t="shared" si="29"/>
        <v>363</v>
      </c>
      <c r="I298" s="70" t="s">
        <v>1040</v>
      </c>
      <c r="J298" s="71" t="s">
        <v>1041</v>
      </c>
      <c r="K298" s="70">
        <v>363</v>
      </c>
      <c r="L298" s="70" t="s">
        <v>984</v>
      </c>
      <c r="M298" s="71" t="s">
        <v>179</v>
      </c>
      <c r="N298" s="71"/>
      <c r="O298" s="72" t="s">
        <v>802</v>
      </c>
      <c r="P298" s="72" t="s">
        <v>95</v>
      </c>
    </row>
    <row r="299" spans="1:16" x14ac:dyDescent="0.2">
      <c r="A299" s="51" t="str">
        <f t="shared" si="24"/>
        <v> AOEB 5 </v>
      </c>
      <c r="B299" s="3" t="str">
        <f t="shared" si="25"/>
        <v>I</v>
      </c>
      <c r="C299" s="51">
        <f t="shared" si="26"/>
        <v>46719.630799999999</v>
      </c>
      <c r="D299" t="str">
        <f t="shared" si="27"/>
        <v>vis</v>
      </c>
      <c r="E299">
        <f>VLOOKUP(C299,Active!C$21:E$957,3,FALSE)</f>
        <v>376.00380873434989</v>
      </c>
      <c r="F299" s="3" t="s">
        <v>157</v>
      </c>
      <c r="G299" t="str">
        <f t="shared" si="28"/>
        <v>46719.6308</v>
      </c>
      <c r="H299" s="51">
        <f t="shared" si="29"/>
        <v>376</v>
      </c>
      <c r="I299" s="70" t="s">
        <v>1042</v>
      </c>
      <c r="J299" s="71" t="s">
        <v>1043</v>
      </c>
      <c r="K299" s="70">
        <v>376</v>
      </c>
      <c r="L299" s="70" t="s">
        <v>1044</v>
      </c>
      <c r="M299" s="71" t="s">
        <v>252</v>
      </c>
      <c r="N299" s="71"/>
      <c r="O299" s="72" t="s">
        <v>903</v>
      </c>
      <c r="P299" s="72" t="s">
        <v>96</v>
      </c>
    </row>
    <row r="300" spans="1:16" x14ac:dyDescent="0.2">
      <c r="A300" s="51" t="str">
        <f t="shared" si="24"/>
        <v> AOEB 2 </v>
      </c>
      <c r="B300" s="3" t="str">
        <f t="shared" si="25"/>
        <v>I</v>
      </c>
      <c r="C300" s="51">
        <f t="shared" si="26"/>
        <v>46719.631000000001</v>
      </c>
      <c r="D300" t="str">
        <f t="shared" si="27"/>
        <v>vis</v>
      </c>
      <c r="E300">
        <f>VLOOKUP(C300,Active!C$21:E$957,3,FALSE)</f>
        <v>376.00387848628003</v>
      </c>
      <c r="F300" s="3" t="s">
        <v>157</v>
      </c>
      <c r="G300" t="str">
        <f t="shared" si="28"/>
        <v>46719.631</v>
      </c>
      <c r="H300" s="51">
        <f t="shared" si="29"/>
        <v>376</v>
      </c>
      <c r="I300" s="70" t="s">
        <v>1045</v>
      </c>
      <c r="J300" s="71" t="s">
        <v>1043</v>
      </c>
      <c r="K300" s="70">
        <v>376</v>
      </c>
      <c r="L300" s="70" t="s">
        <v>984</v>
      </c>
      <c r="M300" s="71" t="s">
        <v>252</v>
      </c>
      <c r="N300" s="71" t="s">
        <v>259</v>
      </c>
      <c r="O300" s="72" t="s">
        <v>903</v>
      </c>
      <c r="P300" s="72" t="s">
        <v>75</v>
      </c>
    </row>
    <row r="301" spans="1:16" x14ac:dyDescent="0.2">
      <c r="A301" s="51" t="str">
        <f t="shared" si="24"/>
        <v>BAVM 46 </v>
      </c>
      <c r="B301" s="3" t="str">
        <f t="shared" si="25"/>
        <v>I</v>
      </c>
      <c r="C301" s="51">
        <f t="shared" si="26"/>
        <v>46771.252</v>
      </c>
      <c r="D301" t="str">
        <f t="shared" si="27"/>
        <v>vis</v>
      </c>
      <c r="E301">
        <f>VLOOKUP(C301,Active!C$21:E$957,3,FALSE)</f>
        <v>394.00720021265948</v>
      </c>
      <c r="F301" s="3" t="s">
        <v>157</v>
      </c>
      <c r="G301" t="str">
        <f t="shared" si="28"/>
        <v>46771.252</v>
      </c>
      <c r="H301" s="51">
        <f t="shared" si="29"/>
        <v>394</v>
      </c>
      <c r="I301" s="70" t="s">
        <v>1046</v>
      </c>
      <c r="J301" s="71" t="s">
        <v>1047</v>
      </c>
      <c r="K301" s="70">
        <v>394</v>
      </c>
      <c r="L301" s="70" t="s">
        <v>995</v>
      </c>
      <c r="M301" s="71" t="s">
        <v>179</v>
      </c>
      <c r="N301" s="71"/>
      <c r="O301" s="72" t="s">
        <v>1048</v>
      </c>
      <c r="P301" s="73" t="s">
        <v>97</v>
      </c>
    </row>
    <row r="302" spans="1:16" x14ac:dyDescent="0.2">
      <c r="A302" s="51" t="str">
        <f t="shared" si="24"/>
        <v>VSB 47 </v>
      </c>
      <c r="B302" s="3" t="str">
        <f t="shared" si="25"/>
        <v>I</v>
      </c>
      <c r="C302" s="51">
        <f t="shared" si="26"/>
        <v>46774.107000000004</v>
      </c>
      <c r="D302" t="str">
        <f t="shared" si="27"/>
        <v>vis</v>
      </c>
      <c r="E302">
        <f>VLOOKUP(C302,Active!C$21:E$957,3,FALSE)</f>
        <v>395.0029090042147</v>
      </c>
      <c r="F302" s="3" t="s">
        <v>157</v>
      </c>
      <c r="G302" t="str">
        <f t="shared" si="28"/>
        <v>46774.107</v>
      </c>
      <c r="H302" s="51">
        <f t="shared" si="29"/>
        <v>395</v>
      </c>
      <c r="I302" s="70" t="s">
        <v>1049</v>
      </c>
      <c r="J302" s="71" t="s">
        <v>1050</v>
      </c>
      <c r="K302" s="70">
        <v>395</v>
      </c>
      <c r="L302" s="70" t="s">
        <v>747</v>
      </c>
      <c r="M302" s="71" t="s">
        <v>179</v>
      </c>
      <c r="N302" s="71"/>
      <c r="O302" s="72" t="s">
        <v>810</v>
      </c>
      <c r="P302" s="73" t="s">
        <v>43</v>
      </c>
    </row>
    <row r="303" spans="1:16" x14ac:dyDescent="0.2">
      <c r="A303" s="51" t="str">
        <f t="shared" si="24"/>
        <v> AOEB 5 </v>
      </c>
      <c r="B303" s="3" t="str">
        <f t="shared" si="25"/>
        <v>I</v>
      </c>
      <c r="C303" s="51">
        <f t="shared" si="26"/>
        <v>46808.52</v>
      </c>
      <c r="D303" t="str">
        <f t="shared" si="27"/>
        <v>vis</v>
      </c>
      <c r="E303">
        <f>VLOOKUP(C303,Active!C$21:E$957,3,FALSE)</f>
        <v>407.00477472881875</v>
      </c>
      <c r="F303" s="3" t="s">
        <v>157</v>
      </c>
      <c r="G303" t="str">
        <f t="shared" si="28"/>
        <v>46808.5200</v>
      </c>
      <c r="H303" s="51">
        <f t="shared" si="29"/>
        <v>407</v>
      </c>
      <c r="I303" s="70" t="s">
        <v>1051</v>
      </c>
      <c r="J303" s="71" t="s">
        <v>1052</v>
      </c>
      <c r="K303" s="70">
        <v>407</v>
      </c>
      <c r="L303" s="70" t="s">
        <v>1053</v>
      </c>
      <c r="M303" s="71" t="s">
        <v>252</v>
      </c>
      <c r="N303" s="71"/>
      <c r="O303" s="72" t="s">
        <v>903</v>
      </c>
      <c r="P303" s="72" t="s">
        <v>96</v>
      </c>
    </row>
    <row r="304" spans="1:16" x14ac:dyDescent="0.2">
      <c r="A304" s="51" t="str">
        <f t="shared" si="24"/>
        <v>BAVM 46 </v>
      </c>
      <c r="B304" s="3" t="str">
        <f t="shared" si="25"/>
        <v>I</v>
      </c>
      <c r="C304" s="51">
        <f t="shared" si="26"/>
        <v>46834.326999999997</v>
      </c>
      <c r="D304" t="str">
        <f t="shared" si="27"/>
        <v>vis</v>
      </c>
      <c r="E304">
        <f>VLOOKUP(C304,Active!C$21:E$957,3,FALSE)</f>
        <v>416.00521493324516</v>
      </c>
      <c r="F304" s="3" t="s">
        <v>157</v>
      </c>
      <c r="G304" t="str">
        <f t="shared" si="28"/>
        <v>46834.327</v>
      </c>
      <c r="H304" s="51">
        <f t="shared" si="29"/>
        <v>416</v>
      </c>
      <c r="I304" s="70" t="s">
        <v>1054</v>
      </c>
      <c r="J304" s="71" t="s">
        <v>1055</v>
      </c>
      <c r="K304" s="70">
        <v>416</v>
      </c>
      <c r="L304" s="70" t="s">
        <v>895</v>
      </c>
      <c r="M304" s="71" t="s">
        <v>179</v>
      </c>
      <c r="N304" s="71"/>
      <c r="O304" s="72" t="s">
        <v>1048</v>
      </c>
      <c r="P304" s="73" t="s">
        <v>97</v>
      </c>
    </row>
    <row r="305" spans="1:16" x14ac:dyDescent="0.2">
      <c r="A305" s="51" t="str">
        <f t="shared" si="24"/>
        <v> ALBO 1987 6 </v>
      </c>
      <c r="B305" s="3" t="str">
        <f t="shared" si="25"/>
        <v>I</v>
      </c>
      <c r="C305" s="51">
        <f t="shared" si="26"/>
        <v>46877.349000000002</v>
      </c>
      <c r="D305" t="str">
        <f t="shared" si="27"/>
        <v>vis</v>
      </c>
      <c r="E305">
        <f>VLOOKUP(C305,Active!C$21:E$957,3,FALSE)</f>
        <v>431.00955245697372</v>
      </c>
      <c r="F305" s="3" t="s">
        <v>157</v>
      </c>
      <c r="G305" t="str">
        <f t="shared" si="28"/>
        <v>46877.349</v>
      </c>
      <c r="H305" s="51">
        <f t="shared" si="29"/>
        <v>431</v>
      </c>
      <c r="I305" s="70" t="s">
        <v>1056</v>
      </c>
      <c r="J305" s="71" t="s">
        <v>1057</v>
      </c>
      <c r="K305" s="70">
        <v>431</v>
      </c>
      <c r="L305" s="70" t="s">
        <v>1058</v>
      </c>
      <c r="M305" s="71" t="s">
        <v>179</v>
      </c>
      <c r="N305" s="71"/>
      <c r="O305" s="72" t="s">
        <v>850</v>
      </c>
      <c r="P305" s="72" t="s">
        <v>98</v>
      </c>
    </row>
    <row r="306" spans="1:16" x14ac:dyDescent="0.2">
      <c r="A306" s="51" t="str">
        <f t="shared" si="24"/>
        <v>BAVM 56 </v>
      </c>
      <c r="B306" s="3" t="str">
        <f t="shared" si="25"/>
        <v>I</v>
      </c>
      <c r="C306" s="51">
        <f t="shared" si="26"/>
        <v>47046.483</v>
      </c>
      <c r="D306" t="str">
        <f t="shared" si="27"/>
        <v>vis</v>
      </c>
      <c r="E306">
        <f>VLOOKUP(C306,Active!C$21:E$957,3,FALSE)</f>
        <v>489.9966665552958</v>
      </c>
      <c r="F306" s="3" t="s">
        <v>157</v>
      </c>
      <c r="G306" t="str">
        <f t="shared" si="28"/>
        <v>47046.483</v>
      </c>
      <c r="H306" s="51">
        <f t="shared" si="29"/>
        <v>490</v>
      </c>
      <c r="I306" s="70" t="s">
        <v>1059</v>
      </c>
      <c r="J306" s="71" t="s">
        <v>1060</v>
      </c>
      <c r="K306" s="70">
        <v>490</v>
      </c>
      <c r="L306" s="70" t="s">
        <v>697</v>
      </c>
      <c r="M306" s="71" t="s">
        <v>179</v>
      </c>
      <c r="N306" s="71"/>
      <c r="O306" s="72" t="s">
        <v>1061</v>
      </c>
      <c r="P306" s="73" t="s">
        <v>86</v>
      </c>
    </row>
    <row r="307" spans="1:16" x14ac:dyDescent="0.2">
      <c r="A307" s="51" t="str">
        <f t="shared" si="24"/>
        <v>BAVM 50 </v>
      </c>
      <c r="B307" s="3" t="str">
        <f t="shared" si="25"/>
        <v>I</v>
      </c>
      <c r="C307" s="51">
        <f t="shared" si="26"/>
        <v>47069.443099999997</v>
      </c>
      <c r="D307" t="str">
        <f t="shared" si="27"/>
        <v>vis</v>
      </c>
      <c r="E307">
        <f>VLOOKUP(C307,Active!C$21:E$957,3,FALSE)</f>
        <v>498.0042229213056</v>
      </c>
      <c r="F307" s="3" t="s">
        <v>157</v>
      </c>
      <c r="G307" t="str">
        <f t="shared" si="28"/>
        <v>47069.4431</v>
      </c>
      <c r="H307" s="51">
        <f t="shared" si="29"/>
        <v>498</v>
      </c>
      <c r="I307" s="70" t="s">
        <v>1062</v>
      </c>
      <c r="J307" s="71" t="s">
        <v>1063</v>
      </c>
      <c r="K307" s="70">
        <v>498</v>
      </c>
      <c r="L307" s="70" t="s">
        <v>1064</v>
      </c>
      <c r="M307" s="71" t="s">
        <v>252</v>
      </c>
      <c r="N307" s="71" t="s">
        <v>875</v>
      </c>
      <c r="O307" s="72" t="s">
        <v>937</v>
      </c>
      <c r="P307" s="73" t="s">
        <v>90</v>
      </c>
    </row>
    <row r="308" spans="1:16" x14ac:dyDescent="0.2">
      <c r="A308" s="51" t="str">
        <f t="shared" si="24"/>
        <v>BAVM 50 </v>
      </c>
      <c r="B308" s="3" t="str">
        <f t="shared" si="25"/>
        <v>I</v>
      </c>
      <c r="C308" s="51">
        <f t="shared" si="26"/>
        <v>47069.447999999997</v>
      </c>
      <c r="D308" t="str">
        <f t="shared" si="27"/>
        <v>vis</v>
      </c>
      <c r="E308">
        <f>VLOOKUP(C308,Active!C$21:E$957,3,FALSE)</f>
        <v>498.00593184357479</v>
      </c>
      <c r="F308" s="3" t="s">
        <v>157</v>
      </c>
      <c r="G308" t="str">
        <f t="shared" si="28"/>
        <v>47069.448</v>
      </c>
      <c r="H308" s="51">
        <f t="shared" si="29"/>
        <v>498</v>
      </c>
      <c r="I308" s="70" t="s">
        <v>1065</v>
      </c>
      <c r="J308" s="71" t="s">
        <v>1066</v>
      </c>
      <c r="K308" s="70">
        <v>498</v>
      </c>
      <c r="L308" s="70" t="s">
        <v>1067</v>
      </c>
      <c r="M308" s="71" t="s">
        <v>179</v>
      </c>
      <c r="N308" s="71"/>
      <c r="O308" s="72" t="s">
        <v>1018</v>
      </c>
      <c r="P308" s="73" t="s">
        <v>90</v>
      </c>
    </row>
    <row r="309" spans="1:16" x14ac:dyDescent="0.2">
      <c r="A309" s="51" t="str">
        <f t="shared" si="24"/>
        <v> ALBO 1989 9 </v>
      </c>
      <c r="B309" s="3" t="str">
        <f t="shared" si="25"/>
        <v>I</v>
      </c>
      <c r="C309" s="51">
        <f t="shared" si="26"/>
        <v>47072.309000000001</v>
      </c>
      <c r="D309" t="str">
        <f t="shared" si="27"/>
        <v>vis</v>
      </c>
      <c r="E309">
        <f>VLOOKUP(C309,Active!C$21:E$957,3,FALSE)</f>
        <v>499.0037331930111</v>
      </c>
      <c r="F309" s="3" t="s">
        <v>157</v>
      </c>
      <c r="G309" t="str">
        <f t="shared" si="28"/>
        <v>47072.309</v>
      </c>
      <c r="H309" s="51">
        <f t="shared" si="29"/>
        <v>499</v>
      </c>
      <c r="I309" s="70" t="s">
        <v>1068</v>
      </c>
      <c r="J309" s="71" t="s">
        <v>1069</v>
      </c>
      <c r="K309" s="70">
        <v>499</v>
      </c>
      <c r="L309" s="70" t="s">
        <v>984</v>
      </c>
      <c r="M309" s="71" t="s">
        <v>179</v>
      </c>
      <c r="N309" s="71"/>
      <c r="O309" s="72" t="s">
        <v>1070</v>
      </c>
      <c r="P309" s="72" t="s">
        <v>100</v>
      </c>
    </row>
    <row r="310" spans="1:16" x14ac:dyDescent="0.2">
      <c r="A310" s="51" t="str">
        <f t="shared" si="24"/>
        <v> AOEB 2 </v>
      </c>
      <c r="B310" s="3" t="str">
        <f t="shared" si="25"/>
        <v>I</v>
      </c>
      <c r="C310" s="51">
        <f t="shared" si="26"/>
        <v>47109.582000000002</v>
      </c>
      <c r="D310" t="str">
        <f t="shared" si="27"/>
        <v>vis</v>
      </c>
      <c r="E310">
        <f>VLOOKUP(C310,Active!C$21:E$957,3,FALSE)</f>
        <v>512.00305150740587</v>
      </c>
      <c r="F310" s="3" t="s">
        <v>157</v>
      </c>
      <c r="G310" t="str">
        <f t="shared" si="28"/>
        <v>47109.582</v>
      </c>
      <c r="H310" s="51">
        <f t="shared" si="29"/>
        <v>512</v>
      </c>
      <c r="I310" s="70" t="s">
        <v>1071</v>
      </c>
      <c r="J310" s="71" t="s">
        <v>1072</v>
      </c>
      <c r="K310" s="70">
        <v>512</v>
      </c>
      <c r="L310" s="70" t="s">
        <v>694</v>
      </c>
      <c r="M310" s="71" t="s">
        <v>179</v>
      </c>
      <c r="N310" s="71"/>
      <c r="O310" s="72" t="s">
        <v>260</v>
      </c>
      <c r="P310" s="72" t="s">
        <v>75</v>
      </c>
    </row>
    <row r="311" spans="1:16" x14ac:dyDescent="0.2">
      <c r="A311" s="51" t="str">
        <f t="shared" si="24"/>
        <v>BAVM 50 </v>
      </c>
      <c r="B311" s="3" t="str">
        <f t="shared" si="25"/>
        <v>I</v>
      </c>
      <c r="C311" s="51">
        <f t="shared" si="26"/>
        <v>47115.334000000003</v>
      </c>
      <c r="D311" t="str">
        <f t="shared" si="27"/>
        <v>vis</v>
      </c>
      <c r="E311">
        <f>VLOOKUP(C311,Active!C$21:E$957,3,FALSE)</f>
        <v>514.00911699567894</v>
      </c>
      <c r="F311" s="3" t="s">
        <v>157</v>
      </c>
      <c r="G311" t="str">
        <f t="shared" si="28"/>
        <v>47115.334</v>
      </c>
      <c r="H311" s="51">
        <f t="shared" si="29"/>
        <v>514</v>
      </c>
      <c r="I311" s="70" t="s">
        <v>1073</v>
      </c>
      <c r="J311" s="71" t="s">
        <v>1074</v>
      </c>
      <c r="K311" s="70">
        <v>514</v>
      </c>
      <c r="L311" s="70" t="s">
        <v>1075</v>
      </c>
      <c r="M311" s="71" t="s">
        <v>179</v>
      </c>
      <c r="N311" s="71"/>
      <c r="O311" s="72" t="s">
        <v>1076</v>
      </c>
      <c r="P311" s="73" t="s">
        <v>90</v>
      </c>
    </row>
    <row r="312" spans="1:16" x14ac:dyDescent="0.2">
      <c r="A312" s="51" t="str">
        <f t="shared" si="24"/>
        <v> AOEB 2 </v>
      </c>
      <c r="B312" s="3" t="str">
        <f t="shared" si="25"/>
        <v>I</v>
      </c>
      <c r="C312" s="51">
        <f t="shared" si="26"/>
        <v>47126.792999999998</v>
      </c>
      <c r="D312" t="str">
        <f t="shared" si="27"/>
        <v>vis</v>
      </c>
      <c r="E312">
        <f>VLOOKUP(C312,Active!C$21:E$957,3,FALSE)</f>
        <v>518.00555378811805</v>
      </c>
      <c r="F312" s="3" t="s">
        <v>157</v>
      </c>
      <c r="G312" t="str">
        <f t="shared" si="28"/>
        <v>47126.793</v>
      </c>
      <c r="H312" s="51">
        <f t="shared" si="29"/>
        <v>518</v>
      </c>
      <c r="I312" s="70" t="s">
        <v>1077</v>
      </c>
      <c r="J312" s="71" t="s">
        <v>1078</v>
      </c>
      <c r="K312" s="70">
        <v>518</v>
      </c>
      <c r="L312" s="70" t="s">
        <v>981</v>
      </c>
      <c r="M312" s="71" t="s">
        <v>179</v>
      </c>
      <c r="N312" s="71"/>
      <c r="O312" s="72" t="s">
        <v>992</v>
      </c>
      <c r="P312" s="72" t="s">
        <v>75</v>
      </c>
    </row>
    <row r="313" spans="1:16" x14ac:dyDescent="0.2">
      <c r="A313" s="51" t="str">
        <f t="shared" si="24"/>
        <v>BAVM 50 </v>
      </c>
      <c r="B313" s="3" t="str">
        <f t="shared" si="25"/>
        <v>I</v>
      </c>
      <c r="C313" s="51">
        <f t="shared" si="26"/>
        <v>47138.271999999997</v>
      </c>
      <c r="D313" t="str">
        <f t="shared" si="27"/>
        <v>vis</v>
      </c>
      <c r="E313">
        <f>VLOOKUP(C313,Active!C$21:E$957,3,FALSE)</f>
        <v>522.0089657734942</v>
      </c>
      <c r="F313" s="3" t="s">
        <v>157</v>
      </c>
      <c r="G313" t="str">
        <f t="shared" si="28"/>
        <v>47138.272</v>
      </c>
      <c r="H313" s="51">
        <f t="shared" si="29"/>
        <v>522</v>
      </c>
      <c r="I313" s="70" t="s">
        <v>1079</v>
      </c>
      <c r="J313" s="71" t="s">
        <v>1080</v>
      </c>
      <c r="K313" s="70">
        <v>522</v>
      </c>
      <c r="L313" s="70" t="s">
        <v>1075</v>
      </c>
      <c r="M313" s="71" t="s">
        <v>179</v>
      </c>
      <c r="N313" s="71"/>
      <c r="O313" s="72" t="s">
        <v>1076</v>
      </c>
      <c r="P313" s="73" t="s">
        <v>90</v>
      </c>
    </row>
    <row r="314" spans="1:16" x14ac:dyDescent="0.2">
      <c r="A314" s="51" t="str">
        <f t="shared" si="24"/>
        <v> AOEB 2 </v>
      </c>
      <c r="B314" s="3" t="str">
        <f t="shared" si="25"/>
        <v>I</v>
      </c>
      <c r="C314" s="51">
        <f t="shared" si="26"/>
        <v>47152.584999999999</v>
      </c>
      <c r="D314" t="str">
        <f t="shared" si="27"/>
        <v>vis</v>
      </c>
      <c r="E314">
        <f>VLOOKUP(C314,Active!C$21:E$957,3,FALSE)</f>
        <v>527.00076259784305</v>
      </c>
      <c r="F314" s="3" t="s">
        <v>157</v>
      </c>
      <c r="G314" t="str">
        <f t="shared" si="28"/>
        <v>47152.585</v>
      </c>
      <c r="H314" s="51">
        <f t="shared" si="29"/>
        <v>527</v>
      </c>
      <c r="I314" s="70" t="s">
        <v>1081</v>
      </c>
      <c r="J314" s="71" t="s">
        <v>1082</v>
      </c>
      <c r="K314" s="70">
        <v>527</v>
      </c>
      <c r="L314" s="70" t="s">
        <v>677</v>
      </c>
      <c r="M314" s="71" t="s">
        <v>179</v>
      </c>
      <c r="N314" s="71"/>
      <c r="O314" s="72" t="s">
        <v>260</v>
      </c>
      <c r="P314" s="72" t="s">
        <v>75</v>
      </c>
    </row>
    <row r="315" spans="1:16" x14ac:dyDescent="0.2">
      <c r="A315" s="51" t="str">
        <f t="shared" si="24"/>
        <v>BAVM 52 </v>
      </c>
      <c r="B315" s="3" t="str">
        <f t="shared" si="25"/>
        <v>I</v>
      </c>
      <c r="C315" s="51">
        <f t="shared" si="26"/>
        <v>47525.332000000002</v>
      </c>
      <c r="D315" t="str">
        <f t="shared" si="27"/>
        <v>vis</v>
      </c>
      <c r="E315">
        <f>VLOOKUP(C315,Active!C$21:E$957,3,FALSE)</f>
        <v>656.9998746557834</v>
      </c>
      <c r="F315" s="3" t="s">
        <v>157</v>
      </c>
      <c r="G315" t="str">
        <f t="shared" si="28"/>
        <v>47525.332</v>
      </c>
      <c r="H315" s="51">
        <f t="shared" si="29"/>
        <v>657</v>
      </c>
      <c r="I315" s="70" t="s">
        <v>1083</v>
      </c>
      <c r="J315" s="71" t="s">
        <v>1084</v>
      </c>
      <c r="K315" s="70">
        <v>657</v>
      </c>
      <c r="L315" s="70" t="s">
        <v>870</v>
      </c>
      <c r="M315" s="71" t="s">
        <v>179</v>
      </c>
      <c r="N315" s="71"/>
      <c r="O315" s="72" t="s">
        <v>1048</v>
      </c>
      <c r="P315" s="73" t="s">
        <v>101</v>
      </c>
    </row>
    <row r="316" spans="1:16" x14ac:dyDescent="0.2">
      <c r="A316" s="51" t="str">
        <f t="shared" si="24"/>
        <v> AOEB 2 </v>
      </c>
      <c r="B316" s="3" t="str">
        <f t="shared" si="25"/>
        <v>I</v>
      </c>
      <c r="C316" s="51">
        <f t="shared" si="26"/>
        <v>47539.686999999998</v>
      </c>
      <c r="D316" t="str">
        <f t="shared" si="27"/>
        <v>vis</v>
      </c>
      <c r="E316">
        <f>VLOOKUP(C316,Active!C$21:E$957,3,FALSE)</f>
        <v>662.00631938529477</v>
      </c>
      <c r="F316" s="3" t="s">
        <v>157</v>
      </c>
      <c r="G316" t="str">
        <f t="shared" si="28"/>
        <v>47539.687</v>
      </c>
      <c r="H316" s="51">
        <f t="shared" si="29"/>
        <v>662</v>
      </c>
      <c r="I316" s="70" t="s">
        <v>1085</v>
      </c>
      <c r="J316" s="71" t="s">
        <v>1086</v>
      </c>
      <c r="K316" s="70">
        <v>662</v>
      </c>
      <c r="L316" s="70" t="s">
        <v>909</v>
      </c>
      <c r="M316" s="71" t="s">
        <v>179</v>
      </c>
      <c r="N316" s="71"/>
      <c r="O316" s="72" t="s">
        <v>260</v>
      </c>
      <c r="P316" s="72" t="s">
        <v>75</v>
      </c>
    </row>
    <row r="317" spans="1:16" x14ac:dyDescent="0.2">
      <c r="A317" s="51" t="str">
        <f t="shared" si="24"/>
        <v> AOEB 2 </v>
      </c>
      <c r="B317" s="3" t="str">
        <f t="shared" si="25"/>
        <v>I</v>
      </c>
      <c r="C317" s="51">
        <f t="shared" si="26"/>
        <v>47542.561000000002</v>
      </c>
      <c r="D317" t="str">
        <f t="shared" si="27"/>
        <v>vis</v>
      </c>
      <c r="E317">
        <f>VLOOKUP(C317,Active!C$21:E$957,3,FALSE)</f>
        <v>663.00865461013893</v>
      </c>
      <c r="F317" s="3" t="s">
        <v>157</v>
      </c>
      <c r="G317" t="str">
        <f t="shared" si="28"/>
        <v>47542.561</v>
      </c>
      <c r="H317" s="51">
        <f t="shared" si="29"/>
        <v>663</v>
      </c>
      <c r="I317" s="70" t="s">
        <v>1087</v>
      </c>
      <c r="J317" s="71" t="s">
        <v>1088</v>
      </c>
      <c r="K317" s="70">
        <v>663</v>
      </c>
      <c r="L317" s="70" t="s">
        <v>194</v>
      </c>
      <c r="M317" s="71" t="s">
        <v>179</v>
      </c>
      <c r="N317" s="71"/>
      <c r="O317" s="72" t="s">
        <v>260</v>
      </c>
      <c r="P317" s="72" t="s">
        <v>75</v>
      </c>
    </row>
    <row r="318" spans="1:16" x14ac:dyDescent="0.2">
      <c r="A318" s="51" t="str">
        <f t="shared" si="24"/>
        <v> AOEB 2 </v>
      </c>
      <c r="B318" s="3" t="str">
        <f t="shared" si="25"/>
        <v>I</v>
      </c>
      <c r="C318" s="51">
        <f t="shared" si="26"/>
        <v>47806.36</v>
      </c>
      <c r="D318" t="str">
        <f t="shared" si="27"/>
        <v>vis</v>
      </c>
      <c r="E318">
        <f>VLOOKUP(C318,Active!C$21:E$957,3,FALSE)</f>
        <v>755.01110067079719</v>
      </c>
      <c r="F318" s="3" t="s">
        <v>157</v>
      </c>
      <c r="G318" t="str">
        <f t="shared" si="28"/>
        <v>47806.360</v>
      </c>
      <c r="H318" s="51">
        <f t="shared" si="29"/>
        <v>755</v>
      </c>
      <c r="I318" s="70" t="s">
        <v>1089</v>
      </c>
      <c r="J318" s="71" t="s">
        <v>1090</v>
      </c>
      <c r="K318" s="70">
        <v>755</v>
      </c>
      <c r="L318" s="70" t="s">
        <v>208</v>
      </c>
      <c r="M318" s="71" t="s">
        <v>179</v>
      </c>
      <c r="N318" s="71"/>
      <c r="O318" s="72" t="s">
        <v>1091</v>
      </c>
      <c r="P318" s="72" t="s">
        <v>75</v>
      </c>
    </row>
    <row r="319" spans="1:16" x14ac:dyDescent="0.2">
      <c r="A319" s="51" t="str">
        <f t="shared" si="24"/>
        <v>BAVM 56 </v>
      </c>
      <c r="B319" s="3" t="str">
        <f t="shared" si="25"/>
        <v>I</v>
      </c>
      <c r="C319" s="51">
        <f t="shared" si="26"/>
        <v>47849.341999999997</v>
      </c>
      <c r="D319" t="str">
        <f t="shared" si="27"/>
        <v>vis</v>
      </c>
      <c r="E319">
        <f>VLOOKUP(C319,Active!C$21:E$957,3,FALSE)</f>
        <v>770.00148780865175</v>
      </c>
      <c r="F319" s="3" t="s">
        <v>157</v>
      </c>
      <c r="G319" t="str">
        <f t="shared" si="28"/>
        <v>47849.342</v>
      </c>
      <c r="H319" s="51">
        <f t="shared" si="29"/>
        <v>770</v>
      </c>
      <c r="I319" s="70" t="s">
        <v>1092</v>
      </c>
      <c r="J319" s="71" t="s">
        <v>1093</v>
      </c>
      <c r="K319" s="70">
        <v>770</v>
      </c>
      <c r="L319" s="70" t="s">
        <v>740</v>
      </c>
      <c r="M319" s="71" t="s">
        <v>179</v>
      </c>
      <c r="N319" s="71"/>
      <c r="O319" s="72" t="s">
        <v>601</v>
      </c>
      <c r="P319" s="73" t="s">
        <v>86</v>
      </c>
    </row>
    <row r="320" spans="1:16" x14ac:dyDescent="0.2">
      <c r="A320" s="51" t="str">
        <f t="shared" si="24"/>
        <v> AOEB 2 </v>
      </c>
      <c r="B320" s="3" t="str">
        <f t="shared" si="25"/>
        <v>I</v>
      </c>
      <c r="C320" s="51">
        <f t="shared" si="26"/>
        <v>47863.68</v>
      </c>
      <c r="D320" t="str">
        <f t="shared" si="27"/>
        <v>vis</v>
      </c>
      <c r="E320">
        <f>VLOOKUP(C320,Active!C$21:E$957,3,FALSE)</f>
        <v>775.00200362417058</v>
      </c>
      <c r="F320" s="3" t="s">
        <v>157</v>
      </c>
      <c r="G320" t="str">
        <f t="shared" si="28"/>
        <v>47863.680</v>
      </c>
      <c r="H320" s="51">
        <f t="shared" si="29"/>
        <v>775</v>
      </c>
      <c r="I320" s="70" t="s">
        <v>1094</v>
      </c>
      <c r="J320" s="71" t="s">
        <v>1095</v>
      </c>
      <c r="K320" s="70">
        <v>775</v>
      </c>
      <c r="L320" s="70" t="s">
        <v>754</v>
      </c>
      <c r="M320" s="71" t="s">
        <v>179</v>
      </c>
      <c r="N320" s="71"/>
      <c r="O320" s="72" t="s">
        <v>1096</v>
      </c>
      <c r="P320" s="72" t="s">
        <v>75</v>
      </c>
    </row>
    <row r="321" spans="1:16" x14ac:dyDescent="0.2">
      <c r="A321" s="51" t="str">
        <f t="shared" si="24"/>
        <v> AOEB 2 </v>
      </c>
      <c r="B321" s="3" t="str">
        <f t="shared" si="25"/>
        <v>I</v>
      </c>
      <c r="C321" s="51">
        <f t="shared" si="26"/>
        <v>47952.574999999997</v>
      </c>
      <c r="D321" t="str">
        <f t="shared" si="27"/>
        <v>vis</v>
      </c>
      <c r="E321">
        <f>VLOOKUP(C321,Active!C$21:E$957,3,FALSE)</f>
        <v>806.00499242459034</v>
      </c>
      <c r="F321" s="3" t="s">
        <v>157</v>
      </c>
      <c r="G321" t="str">
        <f t="shared" si="28"/>
        <v>47952.575</v>
      </c>
      <c r="H321" s="51">
        <f t="shared" si="29"/>
        <v>806</v>
      </c>
      <c r="I321" s="70" t="s">
        <v>1097</v>
      </c>
      <c r="J321" s="71" t="s">
        <v>1098</v>
      </c>
      <c r="K321" s="70">
        <v>806</v>
      </c>
      <c r="L321" s="70" t="s">
        <v>989</v>
      </c>
      <c r="M321" s="71" t="s">
        <v>179</v>
      </c>
      <c r="N321" s="71"/>
      <c r="O321" s="72" t="s">
        <v>260</v>
      </c>
      <c r="P321" s="72" t="s">
        <v>75</v>
      </c>
    </row>
    <row r="322" spans="1:16" x14ac:dyDescent="0.2">
      <c r="A322" s="51" t="str">
        <f t="shared" si="24"/>
        <v> ALBO 1991 4 </v>
      </c>
      <c r="B322" s="3" t="str">
        <f t="shared" si="25"/>
        <v>I</v>
      </c>
      <c r="C322" s="51">
        <f t="shared" si="26"/>
        <v>48282.315000000002</v>
      </c>
      <c r="D322" t="str">
        <f t="shared" si="27"/>
        <v>vis</v>
      </c>
      <c r="E322">
        <f>VLOOKUP(C322,Active!C$21:E$957,3,FALSE)</f>
        <v>921.00499835350615</v>
      </c>
      <c r="F322" s="3" t="s">
        <v>157</v>
      </c>
      <c r="G322" t="str">
        <f t="shared" si="28"/>
        <v>48282.315</v>
      </c>
      <c r="H322" s="51">
        <f t="shared" si="29"/>
        <v>921</v>
      </c>
      <c r="I322" s="70" t="s">
        <v>1099</v>
      </c>
      <c r="J322" s="71" t="s">
        <v>1100</v>
      </c>
      <c r="K322" s="70">
        <v>921</v>
      </c>
      <c r="L322" s="70" t="s">
        <v>989</v>
      </c>
      <c r="M322" s="71" t="s">
        <v>179</v>
      </c>
      <c r="N322" s="71"/>
      <c r="O322" s="72" t="s">
        <v>802</v>
      </c>
      <c r="P322" s="72" t="s">
        <v>102</v>
      </c>
    </row>
    <row r="323" spans="1:16" x14ac:dyDescent="0.2">
      <c r="A323" s="51" t="str">
        <f t="shared" si="24"/>
        <v> AOEB 2 </v>
      </c>
      <c r="B323" s="3" t="str">
        <f t="shared" si="25"/>
        <v>I</v>
      </c>
      <c r="C323" s="51">
        <f t="shared" si="26"/>
        <v>48620.673999999999</v>
      </c>
      <c r="D323" t="str">
        <f t="shared" si="27"/>
        <v>vis</v>
      </c>
      <c r="E323">
        <f>VLOOKUP(C323,Active!C$21:E$957,3,FALSE)</f>
        <v>1039.0109636780073</v>
      </c>
      <c r="F323" s="3" t="s">
        <v>157</v>
      </c>
      <c r="G323" t="str">
        <f t="shared" si="28"/>
        <v>48620.674</v>
      </c>
      <c r="H323" s="51">
        <f t="shared" si="29"/>
        <v>1039</v>
      </c>
      <c r="I323" s="70" t="s">
        <v>1101</v>
      </c>
      <c r="J323" s="71" t="s">
        <v>1102</v>
      </c>
      <c r="K323" s="70">
        <v>1039</v>
      </c>
      <c r="L323" s="70" t="s">
        <v>1103</v>
      </c>
      <c r="M323" s="71" t="s">
        <v>179</v>
      </c>
      <c r="N323" s="71"/>
      <c r="O323" s="72" t="s">
        <v>1104</v>
      </c>
      <c r="P323" s="72" t="s">
        <v>75</v>
      </c>
    </row>
    <row r="324" spans="1:16" x14ac:dyDescent="0.2">
      <c r="A324" s="51" t="str">
        <f t="shared" si="24"/>
        <v> ALBO 1993 1 </v>
      </c>
      <c r="B324" s="3" t="str">
        <f t="shared" si="25"/>
        <v>I</v>
      </c>
      <c r="C324" s="51">
        <f t="shared" si="26"/>
        <v>48861.521999999997</v>
      </c>
      <c r="D324" t="str">
        <f t="shared" si="27"/>
        <v>vis</v>
      </c>
      <c r="E324">
        <f>VLOOKUP(C324,Active!C$21:E$957,3,FALSE)</f>
        <v>1123.0090270854403</v>
      </c>
      <c r="F324" s="3" t="s">
        <v>157</v>
      </c>
      <c r="G324" t="str">
        <f t="shared" si="28"/>
        <v>48861.522</v>
      </c>
      <c r="H324" s="51">
        <f t="shared" si="29"/>
        <v>1123</v>
      </c>
      <c r="I324" s="70" t="s">
        <v>1105</v>
      </c>
      <c r="J324" s="71" t="s">
        <v>1106</v>
      </c>
      <c r="K324" s="70">
        <v>1123</v>
      </c>
      <c r="L324" s="70" t="s">
        <v>1075</v>
      </c>
      <c r="M324" s="71" t="s">
        <v>179</v>
      </c>
      <c r="N324" s="71"/>
      <c r="O324" s="72" t="s">
        <v>802</v>
      </c>
      <c r="P324" s="72" t="s">
        <v>103</v>
      </c>
    </row>
    <row r="325" spans="1:16" x14ac:dyDescent="0.2">
      <c r="A325" s="51" t="str">
        <f t="shared" si="24"/>
        <v>BAVM 62 </v>
      </c>
      <c r="B325" s="3" t="str">
        <f t="shared" si="25"/>
        <v>I</v>
      </c>
      <c r="C325" s="51">
        <f t="shared" si="26"/>
        <v>48930.313999999998</v>
      </c>
      <c r="D325" t="str">
        <f t="shared" si="27"/>
        <v>vis</v>
      </c>
      <c r="E325">
        <f>VLOOKUP(C325,Active!C$21:E$957,3,FALSE)</f>
        <v>1147.0009007066628</v>
      </c>
      <c r="F325" s="3" t="s">
        <v>157</v>
      </c>
      <c r="G325" t="str">
        <f t="shared" si="28"/>
        <v>48930.314</v>
      </c>
      <c r="H325" s="51">
        <f t="shared" si="29"/>
        <v>1147</v>
      </c>
      <c r="I325" s="70" t="s">
        <v>1107</v>
      </c>
      <c r="J325" s="71" t="s">
        <v>1108</v>
      </c>
      <c r="K325" s="70">
        <v>1147</v>
      </c>
      <c r="L325" s="70" t="s">
        <v>677</v>
      </c>
      <c r="M325" s="71" t="s">
        <v>179</v>
      </c>
      <c r="N325" s="71"/>
      <c r="O325" s="72" t="s">
        <v>1109</v>
      </c>
      <c r="P325" s="73" t="s">
        <v>104</v>
      </c>
    </row>
    <row r="326" spans="1:16" x14ac:dyDescent="0.2">
      <c r="A326" s="51" t="str">
        <f t="shared" si="24"/>
        <v> AOEB 2 </v>
      </c>
      <c r="B326" s="3" t="str">
        <f t="shared" si="25"/>
        <v>I</v>
      </c>
      <c r="C326" s="51">
        <f t="shared" si="26"/>
        <v>48944.68</v>
      </c>
      <c r="D326" t="str">
        <f t="shared" si="27"/>
        <v>vis</v>
      </c>
      <c r="E326">
        <f>VLOOKUP(C326,Active!C$21:E$957,3,FALSE)</f>
        <v>1152.0111817922909</v>
      </c>
      <c r="F326" s="3" t="s">
        <v>157</v>
      </c>
      <c r="G326" t="str">
        <f t="shared" si="28"/>
        <v>48944.680</v>
      </c>
      <c r="H326" s="51">
        <f t="shared" si="29"/>
        <v>1152</v>
      </c>
      <c r="I326" s="70" t="s">
        <v>1110</v>
      </c>
      <c r="J326" s="71" t="s">
        <v>1111</v>
      </c>
      <c r="K326" s="70">
        <v>1152</v>
      </c>
      <c r="L326" s="70" t="s">
        <v>208</v>
      </c>
      <c r="M326" s="71" t="s">
        <v>179</v>
      </c>
      <c r="N326" s="71"/>
      <c r="O326" s="72" t="s">
        <v>1112</v>
      </c>
      <c r="P326" s="72" t="s">
        <v>75</v>
      </c>
    </row>
    <row r="327" spans="1:16" x14ac:dyDescent="0.2">
      <c r="A327" s="51" t="str">
        <f t="shared" si="24"/>
        <v> AOEB 2 </v>
      </c>
      <c r="B327" s="3" t="str">
        <f t="shared" si="25"/>
        <v>I</v>
      </c>
      <c r="C327" s="51">
        <f t="shared" si="26"/>
        <v>49010.612999999998</v>
      </c>
      <c r="D327" t="str">
        <f t="shared" si="27"/>
        <v>vis</v>
      </c>
      <c r="E327">
        <f>VLOOKUP(C327,Active!C$21:E$957,3,FALSE)</f>
        <v>1175.0059515833711</v>
      </c>
      <c r="F327" s="3" t="s">
        <v>157</v>
      </c>
      <c r="G327" t="str">
        <f t="shared" si="28"/>
        <v>49010.613</v>
      </c>
      <c r="H327" s="51">
        <f t="shared" si="29"/>
        <v>1175</v>
      </c>
      <c r="I327" s="70" t="s">
        <v>1113</v>
      </c>
      <c r="J327" s="71" t="s">
        <v>1114</v>
      </c>
      <c r="K327" s="70">
        <v>1175</v>
      </c>
      <c r="L327" s="70" t="s">
        <v>1067</v>
      </c>
      <c r="M327" s="71" t="s">
        <v>179</v>
      </c>
      <c r="N327" s="71"/>
      <c r="O327" s="72" t="s">
        <v>996</v>
      </c>
      <c r="P327" s="72" t="s">
        <v>75</v>
      </c>
    </row>
    <row r="328" spans="1:16" x14ac:dyDescent="0.2">
      <c r="A328" s="51" t="str">
        <f t="shared" si="24"/>
        <v> AOEB 2 </v>
      </c>
      <c r="B328" s="3" t="str">
        <f t="shared" si="25"/>
        <v>I</v>
      </c>
      <c r="C328" s="51">
        <f t="shared" si="26"/>
        <v>49033.567000000003</v>
      </c>
      <c r="D328" t="str">
        <f t="shared" si="27"/>
        <v>vis</v>
      </c>
      <c r="E328">
        <f>VLOOKUP(C328,Active!C$21:E$957,3,FALSE)</f>
        <v>1183.0113805155386</v>
      </c>
      <c r="F328" s="3" t="s">
        <v>157</v>
      </c>
      <c r="G328" t="str">
        <f t="shared" si="28"/>
        <v>49033.567</v>
      </c>
      <c r="H328" s="51">
        <f t="shared" si="29"/>
        <v>1183</v>
      </c>
      <c r="I328" s="70" t="s">
        <v>1115</v>
      </c>
      <c r="J328" s="71" t="s">
        <v>1116</v>
      </c>
      <c r="K328" s="70">
        <v>1183</v>
      </c>
      <c r="L328" s="70" t="s">
        <v>1117</v>
      </c>
      <c r="M328" s="71" t="s">
        <v>179</v>
      </c>
      <c r="N328" s="71"/>
      <c r="O328" s="72" t="s">
        <v>1118</v>
      </c>
      <c r="P328" s="72" t="s">
        <v>75</v>
      </c>
    </row>
    <row r="329" spans="1:16" x14ac:dyDescent="0.2">
      <c r="A329" s="51" t="str">
        <f t="shared" si="24"/>
        <v> AOEB 2 </v>
      </c>
      <c r="B329" s="3" t="str">
        <f t="shared" si="25"/>
        <v>I</v>
      </c>
      <c r="C329" s="51">
        <f t="shared" si="26"/>
        <v>49297.347999999998</v>
      </c>
      <c r="D329" t="str">
        <f t="shared" si="27"/>
        <v>vis</v>
      </c>
      <c r="E329">
        <f>VLOOKUP(C329,Active!C$21:E$957,3,FALSE)</f>
        <v>1275.0075489025535</v>
      </c>
      <c r="F329" s="3" t="s">
        <v>157</v>
      </c>
      <c r="G329" t="str">
        <f t="shared" si="28"/>
        <v>49297.348</v>
      </c>
      <c r="H329" s="51">
        <f t="shared" si="29"/>
        <v>1275</v>
      </c>
      <c r="I329" s="70" t="s">
        <v>1119</v>
      </c>
      <c r="J329" s="71" t="s">
        <v>1120</v>
      </c>
      <c r="K329" s="70">
        <v>1275</v>
      </c>
      <c r="L329" s="70" t="s">
        <v>809</v>
      </c>
      <c r="M329" s="71" t="s">
        <v>179</v>
      </c>
      <c r="N329" s="71"/>
      <c r="O329" s="72" t="s">
        <v>1121</v>
      </c>
      <c r="P329" s="72" t="s">
        <v>75</v>
      </c>
    </row>
    <row r="330" spans="1:16" x14ac:dyDescent="0.2">
      <c r="A330" s="51" t="str">
        <f t="shared" si="24"/>
        <v> AOEB 2 </v>
      </c>
      <c r="B330" s="3" t="str">
        <f t="shared" si="25"/>
        <v>I</v>
      </c>
      <c r="C330" s="51">
        <f t="shared" si="26"/>
        <v>49311.68</v>
      </c>
      <c r="D330" t="str">
        <f t="shared" si="27"/>
        <v>vis</v>
      </c>
      <c r="E330">
        <f>VLOOKUP(C330,Active!C$21:E$957,3,FALSE)</f>
        <v>1280.0059721601913</v>
      </c>
      <c r="F330" s="3" t="s">
        <v>157</v>
      </c>
      <c r="G330" t="str">
        <f t="shared" si="28"/>
        <v>49311.680</v>
      </c>
      <c r="H330" s="51">
        <f t="shared" si="29"/>
        <v>1280</v>
      </c>
      <c r="I330" s="70" t="s">
        <v>1122</v>
      </c>
      <c r="J330" s="71" t="s">
        <v>1123</v>
      </c>
      <c r="K330" s="70">
        <v>1280</v>
      </c>
      <c r="L330" s="70" t="s">
        <v>1067</v>
      </c>
      <c r="M330" s="71" t="s">
        <v>179</v>
      </c>
      <c r="N330" s="71"/>
      <c r="O330" s="72" t="s">
        <v>1124</v>
      </c>
      <c r="P330" s="72" t="s">
        <v>75</v>
      </c>
    </row>
    <row r="331" spans="1:16" x14ac:dyDescent="0.2">
      <c r="A331" s="51" t="str">
        <f t="shared" ref="A331:A394" si="30">P331</f>
        <v> AOEB 2 </v>
      </c>
      <c r="B331" s="3" t="str">
        <f t="shared" ref="B331:B394" si="31">IF(H331=INT(H331),"I","II")</f>
        <v>I</v>
      </c>
      <c r="C331" s="51">
        <f t="shared" ref="C331:C394" si="32">1*G331</f>
        <v>49311.682000000001</v>
      </c>
      <c r="D331" t="str">
        <f t="shared" ref="D331:D394" si="33">VLOOKUP(F331,I$1:J$5,2,FALSE)</f>
        <v>vis</v>
      </c>
      <c r="E331">
        <f>VLOOKUP(C331,Active!C$21:E$957,3,FALSE)</f>
        <v>1280.006669679485</v>
      </c>
      <c r="F331" s="3" t="s">
        <v>157</v>
      </c>
      <c r="G331" t="str">
        <f t="shared" ref="G331:G394" si="34">MID(I331,3,LEN(I331)-3)</f>
        <v>49311.682</v>
      </c>
      <c r="H331" s="51">
        <f t="shared" ref="H331:H394" si="35">1*K331</f>
        <v>1280</v>
      </c>
      <c r="I331" s="70" t="s">
        <v>1125</v>
      </c>
      <c r="J331" s="71" t="s">
        <v>1126</v>
      </c>
      <c r="K331" s="70">
        <v>1280</v>
      </c>
      <c r="L331" s="70" t="s">
        <v>978</v>
      </c>
      <c r="M331" s="71" t="s">
        <v>179</v>
      </c>
      <c r="N331" s="71"/>
      <c r="O331" s="72" t="s">
        <v>260</v>
      </c>
      <c r="P331" s="72" t="s">
        <v>75</v>
      </c>
    </row>
    <row r="332" spans="1:16" x14ac:dyDescent="0.2">
      <c r="A332" s="51" t="str">
        <f t="shared" si="30"/>
        <v> AOEB 2 </v>
      </c>
      <c r="B332" s="3" t="str">
        <f t="shared" si="31"/>
        <v>I</v>
      </c>
      <c r="C332" s="51">
        <f t="shared" si="32"/>
        <v>49311.686999999998</v>
      </c>
      <c r="D332" t="str">
        <f t="shared" si="33"/>
        <v>vis</v>
      </c>
      <c r="E332">
        <f>VLOOKUP(C332,Active!C$21:E$957,3,FALSE)</f>
        <v>1280.008413477718</v>
      </c>
      <c r="F332" s="3" t="s">
        <v>157</v>
      </c>
      <c r="G332" t="str">
        <f t="shared" si="34"/>
        <v>49311.687</v>
      </c>
      <c r="H332" s="51">
        <f t="shared" si="35"/>
        <v>1280</v>
      </c>
      <c r="I332" s="70" t="s">
        <v>1127</v>
      </c>
      <c r="J332" s="71" t="s">
        <v>1128</v>
      </c>
      <c r="K332" s="70">
        <v>1280</v>
      </c>
      <c r="L332" s="70" t="s">
        <v>1129</v>
      </c>
      <c r="M332" s="71" t="s">
        <v>179</v>
      </c>
      <c r="N332" s="71"/>
      <c r="O332" s="72" t="s">
        <v>1130</v>
      </c>
      <c r="P332" s="72" t="s">
        <v>75</v>
      </c>
    </row>
    <row r="333" spans="1:16" x14ac:dyDescent="0.2">
      <c r="A333" s="51" t="str">
        <f t="shared" si="30"/>
        <v> AOEB 2 </v>
      </c>
      <c r="B333" s="3" t="str">
        <f t="shared" si="31"/>
        <v>I</v>
      </c>
      <c r="C333" s="51">
        <f t="shared" si="32"/>
        <v>49397.694000000003</v>
      </c>
      <c r="D333" t="str">
        <f t="shared" si="33"/>
        <v>vis</v>
      </c>
      <c r="E333">
        <f>VLOOKUP(C333,Active!C$21:E$957,3,FALSE)</f>
        <v>1310.0041844182429</v>
      </c>
      <c r="F333" s="3" t="s">
        <v>157</v>
      </c>
      <c r="G333" t="str">
        <f t="shared" si="34"/>
        <v>49397.694</v>
      </c>
      <c r="H333" s="51">
        <f t="shared" si="35"/>
        <v>1310</v>
      </c>
      <c r="I333" s="70" t="s">
        <v>1131</v>
      </c>
      <c r="J333" s="71" t="s">
        <v>1132</v>
      </c>
      <c r="K333" s="70">
        <v>1310</v>
      </c>
      <c r="L333" s="70" t="s">
        <v>813</v>
      </c>
      <c r="M333" s="71" t="s">
        <v>179</v>
      </c>
      <c r="N333" s="71"/>
      <c r="O333" s="72" t="s">
        <v>1118</v>
      </c>
      <c r="P333" s="72" t="s">
        <v>75</v>
      </c>
    </row>
    <row r="334" spans="1:16" x14ac:dyDescent="0.2">
      <c r="A334" s="51" t="str">
        <f t="shared" si="30"/>
        <v> AOEB 2 </v>
      </c>
      <c r="B334" s="3" t="str">
        <f t="shared" si="31"/>
        <v>I</v>
      </c>
      <c r="C334" s="51">
        <f t="shared" si="32"/>
        <v>49503.805999999997</v>
      </c>
      <c r="D334" t="str">
        <f t="shared" si="33"/>
        <v>vis</v>
      </c>
      <c r="E334">
        <f>VLOOKUP(C334,Active!C$21:E$957,3,FALSE)</f>
        <v>1347.0117680572559</v>
      </c>
      <c r="F334" s="3" t="s">
        <v>157</v>
      </c>
      <c r="G334" t="str">
        <f t="shared" si="34"/>
        <v>49503.806</v>
      </c>
      <c r="H334" s="51">
        <f t="shared" si="35"/>
        <v>1347</v>
      </c>
      <c r="I334" s="70" t="s">
        <v>1133</v>
      </c>
      <c r="J334" s="71" t="s">
        <v>1134</v>
      </c>
      <c r="K334" s="70">
        <v>1347</v>
      </c>
      <c r="L334" s="70" t="s">
        <v>1135</v>
      </c>
      <c r="M334" s="71" t="s">
        <v>179</v>
      </c>
      <c r="N334" s="71"/>
      <c r="O334" s="72" t="s">
        <v>1121</v>
      </c>
      <c r="P334" s="72" t="s">
        <v>75</v>
      </c>
    </row>
    <row r="335" spans="1:16" x14ac:dyDescent="0.2">
      <c r="A335" s="51" t="str">
        <f t="shared" si="30"/>
        <v> AOEB 2 </v>
      </c>
      <c r="B335" s="3" t="str">
        <f t="shared" si="31"/>
        <v>I</v>
      </c>
      <c r="C335" s="51">
        <f t="shared" si="32"/>
        <v>49635.692999999999</v>
      </c>
      <c r="D335" t="str">
        <f t="shared" si="33"/>
        <v>vis</v>
      </c>
      <c r="E335">
        <f>VLOOKUP(C335,Active!C$21:E$957,3,FALSE)</f>
        <v>1393.0086315920014</v>
      </c>
      <c r="F335" s="3" t="s">
        <v>157</v>
      </c>
      <c r="G335" t="str">
        <f t="shared" si="34"/>
        <v>49635.693</v>
      </c>
      <c r="H335" s="51">
        <f t="shared" si="35"/>
        <v>1393</v>
      </c>
      <c r="I335" s="70" t="s">
        <v>1136</v>
      </c>
      <c r="J335" s="71" t="s">
        <v>1137</v>
      </c>
      <c r="K335" s="70">
        <v>1393</v>
      </c>
      <c r="L335" s="70" t="s">
        <v>194</v>
      </c>
      <c r="M335" s="71" t="s">
        <v>179</v>
      </c>
      <c r="N335" s="71"/>
      <c r="O335" s="72" t="s">
        <v>260</v>
      </c>
      <c r="P335" s="72" t="s">
        <v>75</v>
      </c>
    </row>
    <row r="336" spans="1:16" x14ac:dyDescent="0.2">
      <c r="A336" s="51" t="str">
        <f t="shared" si="30"/>
        <v> ALBO 1995 2 </v>
      </c>
      <c r="B336" s="3" t="str">
        <f t="shared" si="31"/>
        <v>I</v>
      </c>
      <c r="C336" s="51">
        <f t="shared" si="32"/>
        <v>49641.436000000002</v>
      </c>
      <c r="D336" t="str">
        <f t="shared" si="33"/>
        <v>vis</v>
      </c>
      <c r="E336">
        <f>VLOOKUP(C336,Active!C$21:E$957,3,FALSE)</f>
        <v>1395.0115582434541</v>
      </c>
      <c r="F336" s="3" t="s">
        <v>157</v>
      </c>
      <c r="G336" t="str">
        <f t="shared" si="34"/>
        <v>49641.436</v>
      </c>
      <c r="H336" s="51">
        <f t="shared" si="35"/>
        <v>1395</v>
      </c>
      <c r="I336" s="70" t="s">
        <v>1138</v>
      </c>
      <c r="J336" s="71" t="s">
        <v>1139</v>
      </c>
      <c r="K336" s="70">
        <v>1395</v>
      </c>
      <c r="L336" s="70" t="s">
        <v>1117</v>
      </c>
      <c r="M336" s="71" t="s">
        <v>179</v>
      </c>
      <c r="N336" s="71"/>
      <c r="O336" s="72" t="s">
        <v>1140</v>
      </c>
      <c r="P336" s="72" t="s">
        <v>106</v>
      </c>
    </row>
    <row r="337" spans="1:16" x14ac:dyDescent="0.2">
      <c r="A337" s="51" t="str">
        <f t="shared" si="30"/>
        <v>VSB 47 </v>
      </c>
      <c r="B337" s="3" t="str">
        <f t="shared" si="31"/>
        <v>I</v>
      </c>
      <c r="C337" s="51">
        <f t="shared" si="32"/>
        <v>49693.052000000003</v>
      </c>
      <c r="D337" t="str">
        <f t="shared" si="33"/>
        <v>vis</v>
      </c>
      <c r="E337">
        <f>VLOOKUP(C337,Active!C$21:E$957,3,FALSE)</f>
        <v>1413.0131361716005</v>
      </c>
      <c r="F337" s="3" t="s">
        <v>157</v>
      </c>
      <c r="G337" t="str">
        <f t="shared" si="34"/>
        <v>49693.052</v>
      </c>
      <c r="H337" s="51">
        <f t="shared" si="35"/>
        <v>1413</v>
      </c>
      <c r="I337" s="70" t="s">
        <v>1141</v>
      </c>
      <c r="J337" s="71" t="s">
        <v>1142</v>
      </c>
      <c r="K337" s="70">
        <v>1413</v>
      </c>
      <c r="L337" s="70" t="s">
        <v>1143</v>
      </c>
      <c r="M337" s="71" t="s">
        <v>179</v>
      </c>
      <c r="N337" s="71"/>
      <c r="O337" s="72" t="s">
        <v>1144</v>
      </c>
      <c r="P337" s="73" t="s">
        <v>43</v>
      </c>
    </row>
    <row r="338" spans="1:16" x14ac:dyDescent="0.2">
      <c r="A338" s="51" t="str">
        <f t="shared" si="30"/>
        <v> ALBO 1996 2 </v>
      </c>
      <c r="B338" s="3" t="str">
        <f t="shared" si="31"/>
        <v>I</v>
      </c>
      <c r="C338" s="51">
        <f t="shared" si="32"/>
        <v>50011.32</v>
      </c>
      <c r="D338" t="str">
        <f t="shared" si="33"/>
        <v>vis</v>
      </c>
      <c r="E338">
        <f>VLOOKUP(C338,Active!C$21:E$957,3,FALSE)</f>
        <v>1524.0121714326644</v>
      </c>
      <c r="F338" s="3" t="s">
        <v>157</v>
      </c>
      <c r="G338" t="str">
        <f t="shared" si="34"/>
        <v>50011.320</v>
      </c>
      <c r="H338" s="51">
        <f t="shared" si="35"/>
        <v>1524</v>
      </c>
      <c r="I338" s="70" t="s">
        <v>1145</v>
      </c>
      <c r="J338" s="71" t="s">
        <v>1146</v>
      </c>
      <c r="K338" s="70">
        <v>1524</v>
      </c>
      <c r="L338" s="70" t="s">
        <v>1147</v>
      </c>
      <c r="M338" s="71" t="s">
        <v>179</v>
      </c>
      <c r="N338" s="71"/>
      <c r="O338" s="72" t="s">
        <v>1140</v>
      </c>
      <c r="P338" s="72" t="s">
        <v>107</v>
      </c>
    </row>
    <row r="339" spans="1:16" x14ac:dyDescent="0.2">
      <c r="A339" s="51" t="str">
        <f t="shared" si="30"/>
        <v> AOEB 5 </v>
      </c>
      <c r="B339" s="3" t="str">
        <f t="shared" si="31"/>
        <v>I</v>
      </c>
      <c r="C339" s="51">
        <f t="shared" si="32"/>
        <v>50025.648000000001</v>
      </c>
      <c r="D339" t="str">
        <f t="shared" si="33"/>
        <v>vis</v>
      </c>
      <c r="E339">
        <f>VLOOKUP(C339,Active!C$21:E$957,3,FALSE)</f>
        <v>1529.0091996517147</v>
      </c>
      <c r="F339" s="3" t="s">
        <v>157</v>
      </c>
      <c r="G339" t="str">
        <f t="shared" si="34"/>
        <v>50025.648</v>
      </c>
      <c r="H339" s="51">
        <f t="shared" si="35"/>
        <v>1529</v>
      </c>
      <c r="I339" s="70" t="s">
        <v>1148</v>
      </c>
      <c r="J339" s="71" t="s">
        <v>1149</v>
      </c>
      <c r="K339" s="70">
        <v>1529</v>
      </c>
      <c r="L339" s="70" t="s">
        <v>1075</v>
      </c>
      <c r="M339" s="71" t="s">
        <v>179</v>
      </c>
      <c r="N339" s="71"/>
      <c r="O339" s="72" t="s">
        <v>1150</v>
      </c>
      <c r="P339" s="72" t="s">
        <v>96</v>
      </c>
    </row>
    <row r="340" spans="1:16" x14ac:dyDescent="0.2">
      <c r="A340" s="51" t="str">
        <f t="shared" si="30"/>
        <v>VSB 47 </v>
      </c>
      <c r="B340" s="3" t="str">
        <f t="shared" si="31"/>
        <v>I</v>
      </c>
      <c r="C340" s="51">
        <f t="shared" si="32"/>
        <v>50037.124000000003</v>
      </c>
      <c r="D340" t="str">
        <f t="shared" si="33"/>
        <v>vis</v>
      </c>
      <c r="E340">
        <f>VLOOKUP(C340,Active!C$21:E$957,3,FALSE)</f>
        <v>1533.0115653581515</v>
      </c>
      <c r="F340" s="3" t="s">
        <v>157</v>
      </c>
      <c r="G340" t="str">
        <f t="shared" si="34"/>
        <v>50037.124</v>
      </c>
      <c r="H340" s="51">
        <f t="shared" si="35"/>
        <v>1533</v>
      </c>
      <c r="I340" s="70" t="s">
        <v>1151</v>
      </c>
      <c r="J340" s="71" t="s">
        <v>1152</v>
      </c>
      <c r="K340" s="70">
        <v>1533</v>
      </c>
      <c r="L340" s="70" t="s">
        <v>1117</v>
      </c>
      <c r="M340" s="71" t="s">
        <v>179</v>
      </c>
      <c r="N340" s="71"/>
      <c r="O340" s="72" t="s">
        <v>1144</v>
      </c>
      <c r="P340" s="73" t="s">
        <v>43</v>
      </c>
    </row>
    <row r="341" spans="1:16" x14ac:dyDescent="0.2">
      <c r="A341" s="51" t="str">
        <f t="shared" si="30"/>
        <v>VSB 47 </v>
      </c>
      <c r="B341" s="3" t="str">
        <f t="shared" si="31"/>
        <v>I</v>
      </c>
      <c r="C341" s="51">
        <f t="shared" si="32"/>
        <v>50037.127999999997</v>
      </c>
      <c r="D341" t="str">
        <f t="shared" si="33"/>
        <v>vis</v>
      </c>
      <c r="E341">
        <f>VLOOKUP(C341,Active!C$21:E$957,3,FALSE)</f>
        <v>1533.0129603967364</v>
      </c>
      <c r="F341" s="3" t="s">
        <v>157</v>
      </c>
      <c r="G341" t="str">
        <f t="shared" si="34"/>
        <v>50037.128</v>
      </c>
      <c r="H341" s="51">
        <f t="shared" si="35"/>
        <v>1533</v>
      </c>
      <c r="I341" s="70" t="s">
        <v>1153</v>
      </c>
      <c r="J341" s="71" t="s">
        <v>1154</v>
      </c>
      <c r="K341" s="70">
        <v>1533</v>
      </c>
      <c r="L341" s="70" t="s">
        <v>199</v>
      </c>
      <c r="M341" s="71" t="s">
        <v>179</v>
      </c>
      <c r="N341" s="71"/>
      <c r="O341" s="72" t="s">
        <v>1155</v>
      </c>
      <c r="P341" s="73" t="s">
        <v>43</v>
      </c>
    </row>
    <row r="342" spans="1:16" x14ac:dyDescent="0.2">
      <c r="A342" s="51" t="str">
        <f t="shared" si="30"/>
        <v>VSB 47 </v>
      </c>
      <c r="B342" s="3" t="str">
        <f t="shared" si="31"/>
        <v>I</v>
      </c>
      <c r="C342" s="51">
        <f t="shared" si="32"/>
        <v>50039.98</v>
      </c>
      <c r="D342" t="str">
        <f t="shared" si="33"/>
        <v>vis</v>
      </c>
      <c r="E342">
        <f>VLOOKUP(C342,Active!C$21:E$957,3,FALSE)</f>
        <v>1534.0076229093524</v>
      </c>
      <c r="F342" s="3" t="s">
        <v>157</v>
      </c>
      <c r="G342" t="str">
        <f t="shared" si="34"/>
        <v>50039.98</v>
      </c>
      <c r="H342" s="51">
        <f t="shared" si="35"/>
        <v>1534</v>
      </c>
      <c r="I342" s="70" t="s">
        <v>1156</v>
      </c>
      <c r="J342" s="71" t="s">
        <v>1157</v>
      </c>
      <c r="K342" s="70">
        <v>1534</v>
      </c>
      <c r="L342" s="70" t="s">
        <v>1158</v>
      </c>
      <c r="M342" s="71" t="s">
        <v>179</v>
      </c>
      <c r="N342" s="71"/>
      <c r="O342" s="72" t="s">
        <v>1159</v>
      </c>
      <c r="P342" s="73" t="s">
        <v>43</v>
      </c>
    </row>
    <row r="343" spans="1:16" x14ac:dyDescent="0.2">
      <c r="A343" s="51" t="str">
        <f t="shared" si="30"/>
        <v>VSB 47 </v>
      </c>
      <c r="B343" s="3" t="str">
        <f t="shared" si="31"/>
        <v>I</v>
      </c>
      <c r="C343" s="51">
        <f t="shared" si="32"/>
        <v>50039.982000000004</v>
      </c>
      <c r="D343" t="str">
        <f t="shared" si="33"/>
        <v>vis</v>
      </c>
      <c r="E343">
        <f>VLOOKUP(C343,Active!C$21:E$957,3,FALSE)</f>
        <v>1534.0083204286461</v>
      </c>
      <c r="F343" s="3" t="s">
        <v>157</v>
      </c>
      <c r="G343" t="str">
        <f t="shared" si="34"/>
        <v>50039.982</v>
      </c>
      <c r="H343" s="51">
        <f t="shared" si="35"/>
        <v>1534</v>
      </c>
      <c r="I343" s="70" t="s">
        <v>1160</v>
      </c>
      <c r="J343" s="71" t="s">
        <v>1161</v>
      </c>
      <c r="K343" s="70">
        <v>1534</v>
      </c>
      <c r="L343" s="70" t="s">
        <v>1129</v>
      </c>
      <c r="M343" s="71" t="s">
        <v>179</v>
      </c>
      <c r="N343" s="71"/>
      <c r="O343" s="72" t="s">
        <v>1162</v>
      </c>
      <c r="P343" s="73" t="s">
        <v>43</v>
      </c>
    </row>
    <row r="344" spans="1:16" x14ac:dyDescent="0.2">
      <c r="A344" s="51" t="str">
        <f t="shared" si="30"/>
        <v>VSB 47 </v>
      </c>
      <c r="B344" s="3" t="str">
        <f t="shared" si="31"/>
        <v>I</v>
      </c>
      <c r="C344" s="51">
        <f t="shared" si="32"/>
        <v>50039.987000000001</v>
      </c>
      <c r="D344" t="str">
        <f t="shared" si="33"/>
        <v>vis</v>
      </c>
      <c r="E344">
        <f>VLOOKUP(C344,Active!C$21:E$957,3,FALSE)</f>
        <v>1534.010064226879</v>
      </c>
      <c r="F344" s="3" t="s">
        <v>157</v>
      </c>
      <c r="G344" t="str">
        <f t="shared" si="34"/>
        <v>50039.987</v>
      </c>
      <c r="H344" s="51">
        <f t="shared" si="35"/>
        <v>1534</v>
      </c>
      <c r="I344" s="70" t="s">
        <v>1163</v>
      </c>
      <c r="J344" s="71" t="s">
        <v>1164</v>
      </c>
      <c r="K344" s="70">
        <v>1534</v>
      </c>
      <c r="L344" s="70" t="s">
        <v>1165</v>
      </c>
      <c r="M344" s="71" t="s">
        <v>179</v>
      </c>
      <c r="N344" s="71"/>
      <c r="O344" s="72" t="s">
        <v>1144</v>
      </c>
      <c r="P344" s="73" t="s">
        <v>43</v>
      </c>
    </row>
    <row r="345" spans="1:16" x14ac:dyDescent="0.2">
      <c r="A345" s="51" t="str">
        <f t="shared" si="30"/>
        <v> AOEB 5 </v>
      </c>
      <c r="B345" s="3" t="str">
        <f t="shared" si="31"/>
        <v>I</v>
      </c>
      <c r="C345" s="51">
        <f t="shared" si="32"/>
        <v>50048.595000000001</v>
      </c>
      <c r="D345" t="str">
        <f t="shared" si="33"/>
        <v>vis</v>
      </c>
      <c r="E345">
        <f>VLOOKUP(C345,Active!C$21:E$957,3,FALSE)</f>
        <v>1537.0121872663528</v>
      </c>
      <c r="F345" s="3" t="s">
        <v>157</v>
      </c>
      <c r="G345" t="str">
        <f t="shared" si="34"/>
        <v>50048.595</v>
      </c>
      <c r="H345" s="51">
        <f t="shared" si="35"/>
        <v>1537</v>
      </c>
      <c r="I345" s="70" t="s">
        <v>1166</v>
      </c>
      <c r="J345" s="71" t="s">
        <v>1167</v>
      </c>
      <c r="K345" s="70">
        <v>1537</v>
      </c>
      <c r="L345" s="70" t="s">
        <v>1147</v>
      </c>
      <c r="M345" s="71" t="s">
        <v>179</v>
      </c>
      <c r="N345" s="71"/>
      <c r="O345" s="72" t="s">
        <v>1150</v>
      </c>
      <c r="P345" s="72" t="s">
        <v>96</v>
      </c>
    </row>
    <row r="346" spans="1:16" x14ac:dyDescent="0.2">
      <c r="A346" s="51" t="str">
        <f t="shared" si="30"/>
        <v>VSB 47 </v>
      </c>
      <c r="B346" s="3" t="str">
        <f t="shared" si="31"/>
        <v>I</v>
      </c>
      <c r="C346" s="51">
        <f t="shared" si="32"/>
        <v>50082.995000000003</v>
      </c>
      <c r="D346" t="str">
        <f t="shared" si="33"/>
        <v>vis</v>
      </c>
      <c r="E346">
        <f>VLOOKUP(C346,Active!C$21:E$957,3,FALSE)</f>
        <v>1549.0095191155517</v>
      </c>
      <c r="F346" s="3" t="s">
        <v>157</v>
      </c>
      <c r="G346" t="str">
        <f t="shared" si="34"/>
        <v>50082.995</v>
      </c>
      <c r="H346" s="51">
        <f t="shared" si="35"/>
        <v>1549</v>
      </c>
      <c r="I346" s="70" t="s">
        <v>1168</v>
      </c>
      <c r="J346" s="71" t="s">
        <v>1169</v>
      </c>
      <c r="K346" s="70">
        <v>1549</v>
      </c>
      <c r="L346" s="70" t="s">
        <v>1058</v>
      </c>
      <c r="M346" s="71" t="s">
        <v>179</v>
      </c>
      <c r="N346" s="71"/>
      <c r="O346" s="72" t="s">
        <v>644</v>
      </c>
      <c r="P346" s="73" t="s">
        <v>43</v>
      </c>
    </row>
    <row r="347" spans="1:16" x14ac:dyDescent="0.2">
      <c r="A347" s="51" t="str">
        <f t="shared" si="30"/>
        <v>VSB 47 </v>
      </c>
      <c r="B347" s="3" t="str">
        <f t="shared" si="31"/>
        <v>I</v>
      </c>
      <c r="C347" s="51">
        <f t="shared" si="32"/>
        <v>50126.031999999999</v>
      </c>
      <c r="D347" t="str">
        <f t="shared" si="33"/>
        <v>vis</v>
      </c>
      <c r="E347">
        <f>VLOOKUP(C347,Active!C$21:E$957,3,FALSE)</f>
        <v>1564.0190880339792</v>
      </c>
      <c r="F347" s="3" t="s">
        <v>157</v>
      </c>
      <c r="G347" t="str">
        <f t="shared" si="34"/>
        <v>50126.032</v>
      </c>
      <c r="H347" s="51">
        <f t="shared" si="35"/>
        <v>1564</v>
      </c>
      <c r="I347" s="70" t="s">
        <v>1170</v>
      </c>
      <c r="J347" s="71" t="s">
        <v>1171</v>
      </c>
      <c r="K347" s="70">
        <v>1564</v>
      </c>
      <c r="L347" s="70" t="s">
        <v>1172</v>
      </c>
      <c r="M347" s="71" t="s">
        <v>179</v>
      </c>
      <c r="N347" s="71"/>
      <c r="O347" s="72" t="s">
        <v>1144</v>
      </c>
      <c r="P347" s="73" t="s">
        <v>43</v>
      </c>
    </row>
    <row r="348" spans="1:16" x14ac:dyDescent="0.2">
      <c r="A348" s="51" t="str">
        <f t="shared" si="30"/>
        <v>BAVM 93 </v>
      </c>
      <c r="B348" s="3" t="str">
        <f t="shared" si="31"/>
        <v>I</v>
      </c>
      <c r="C348" s="51">
        <f t="shared" si="32"/>
        <v>50157.521000000001</v>
      </c>
      <c r="D348" t="str">
        <f t="shared" si="33"/>
        <v>vis</v>
      </c>
      <c r="E348">
        <f>VLOOKUP(C348,Active!C$21:E$957,3,FALSE)</f>
        <v>1575.0011805514043</v>
      </c>
      <c r="F348" s="3" t="s">
        <v>157</v>
      </c>
      <c r="G348" t="str">
        <f t="shared" si="34"/>
        <v>50157.521</v>
      </c>
      <c r="H348" s="51">
        <f t="shared" si="35"/>
        <v>1575</v>
      </c>
      <c r="I348" s="70" t="s">
        <v>1173</v>
      </c>
      <c r="J348" s="71" t="s">
        <v>1174</v>
      </c>
      <c r="K348" s="70">
        <v>1575</v>
      </c>
      <c r="L348" s="70" t="s">
        <v>881</v>
      </c>
      <c r="M348" s="71" t="s">
        <v>179</v>
      </c>
      <c r="N348" s="71"/>
      <c r="O348" s="72" t="s">
        <v>1175</v>
      </c>
      <c r="P348" s="73" t="s">
        <v>108</v>
      </c>
    </row>
    <row r="349" spans="1:16" x14ac:dyDescent="0.2">
      <c r="A349" s="51" t="str">
        <f t="shared" si="30"/>
        <v> AOEB 5 </v>
      </c>
      <c r="B349" s="3" t="str">
        <f t="shared" si="31"/>
        <v>I</v>
      </c>
      <c r="C349" s="51">
        <f t="shared" si="32"/>
        <v>50160.423999999999</v>
      </c>
      <c r="D349" t="str">
        <f t="shared" si="33"/>
        <v>vis</v>
      </c>
      <c r="E349">
        <f>VLOOKUP(C349,Active!C$21:E$957,3,FALSE)</f>
        <v>1576.0136298060031</v>
      </c>
      <c r="F349" s="3" t="s">
        <v>157</v>
      </c>
      <c r="G349" t="str">
        <f t="shared" si="34"/>
        <v>50160.424</v>
      </c>
      <c r="H349" s="51">
        <f t="shared" si="35"/>
        <v>1576</v>
      </c>
      <c r="I349" s="70" t="s">
        <v>1176</v>
      </c>
      <c r="J349" s="71" t="s">
        <v>1177</v>
      </c>
      <c r="K349" s="70">
        <v>1576</v>
      </c>
      <c r="L349" s="70" t="s">
        <v>1178</v>
      </c>
      <c r="M349" s="71" t="s">
        <v>179</v>
      </c>
      <c r="N349" s="71"/>
      <c r="O349" s="72" t="s">
        <v>1179</v>
      </c>
      <c r="P349" s="72" t="s">
        <v>96</v>
      </c>
    </row>
    <row r="350" spans="1:16" x14ac:dyDescent="0.2">
      <c r="A350" s="51" t="str">
        <f t="shared" si="30"/>
        <v> BBS 122 </v>
      </c>
      <c r="B350" s="3" t="str">
        <f t="shared" si="31"/>
        <v>I</v>
      </c>
      <c r="C350" s="51">
        <f t="shared" si="32"/>
        <v>50312.383000000002</v>
      </c>
      <c r="D350" t="str">
        <f t="shared" si="33"/>
        <v>vis</v>
      </c>
      <c r="E350">
        <f>VLOOKUP(C350,Active!C$21:E$957,3,FALSE)</f>
        <v>1629.0107969708972</v>
      </c>
      <c r="F350" s="3" t="s">
        <v>157</v>
      </c>
      <c r="G350" t="str">
        <f t="shared" si="34"/>
        <v>50312.383</v>
      </c>
      <c r="H350" s="51">
        <f t="shared" si="35"/>
        <v>1629</v>
      </c>
      <c r="I350" s="70" t="s">
        <v>1180</v>
      </c>
      <c r="J350" s="71" t="s">
        <v>1181</v>
      </c>
      <c r="K350" s="70">
        <v>1629</v>
      </c>
      <c r="L350" s="70" t="s">
        <v>1103</v>
      </c>
      <c r="M350" s="71" t="s">
        <v>179</v>
      </c>
      <c r="N350" s="71"/>
      <c r="O350" s="72" t="s">
        <v>184</v>
      </c>
      <c r="P350" s="72" t="s">
        <v>109</v>
      </c>
    </row>
    <row r="351" spans="1:16" x14ac:dyDescent="0.2">
      <c r="A351" s="51" t="str">
        <f t="shared" si="30"/>
        <v> AOEB 5 </v>
      </c>
      <c r="B351" s="3" t="str">
        <f t="shared" si="31"/>
        <v>I</v>
      </c>
      <c r="C351" s="51">
        <f t="shared" si="32"/>
        <v>50369.724000000002</v>
      </c>
      <c r="D351" t="str">
        <f t="shared" si="33"/>
        <v>vis</v>
      </c>
      <c r="E351">
        <f>VLOOKUP(C351,Active!C$21:E$957,3,FALSE)</f>
        <v>1649.009023876853</v>
      </c>
      <c r="F351" s="3" t="s">
        <v>157</v>
      </c>
      <c r="G351" t="str">
        <f t="shared" si="34"/>
        <v>50369.724</v>
      </c>
      <c r="H351" s="51">
        <f t="shared" si="35"/>
        <v>1649</v>
      </c>
      <c r="I351" s="70" t="s">
        <v>1182</v>
      </c>
      <c r="J351" s="71" t="s">
        <v>1183</v>
      </c>
      <c r="K351" s="70">
        <v>1649</v>
      </c>
      <c r="L351" s="70" t="s">
        <v>1075</v>
      </c>
      <c r="M351" s="71" t="s">
        <v>179</v>
      </c>
      <c r="N351" s="71"/>
      <c r="O351" s="72" t="s">
        <v>903</v>
      </c>
      <c r="P351" s="72" t="s">
        <v>96</v>
      </c>
    </row>
    <row r="352" spans="1:16" x14ac:dyDescent="0.2">
      <c r="A352" s="51" t="str">
        <f t="shared" si="30"/>
        <v> AOEB 5 </v>
      </c>
      <c r="B352" s="3" t="str">
        <f t="shared" si="31"/>
        <v>I</v>
      </c>
      <c r="C352" s="51">
        <f t="shared" si="32"/>
        <v>50372.593000000001</v>
      </c>
      <c r="D352" t="str">
        <f t="shared" si="33"/>
        <v>vis</v>
      </c>
      <c r="E352">
        <f>VLOOKUP(C352,Active!C$21:E$957,3,FALSE)</f>
        <v>1650.0096153034617</v>
      </c>
      <c r="F352" s="3" t="s">
        <v>157</v>
      </c>
      <c r="G352" t="str">
        <f t="shared" si="34"/>
        <v>50372.593</v>
      </c>
      <c r="H352" s="51">
        <f t="shared" si="35"/>
        <v>1650</v>
      </c>
      <c r="I352" s="70" t="s">
        <v>1184</v>
      </c>
      <c r="J352" s="71" t="s">
        <v>1185</v>
      </c>
      <c r="K352" s="70">
        <v>1650</v>
      </c>
      <c r="L352" s="70" t="s">
        <v>1058</v>
      </c>
      <c r="M352" s="71" t="s">
        <v>179</v>
      </c>
      <c r="N352" s="71"/>
      <c r="O352" s="72" t="s">
        <v>1186</v>
      </c>
      <c r="P352" s="72" t="s">
        <v>96</v>
      </c>
    </row>
    <row r="353" spans="1:16" x14ac:dyDescent="0.2">
      <c r="A353" s="51" t="str">
        <f t="shared" si="30"/>
        <v> AOEB 5 </v>
      </c>
      <c r="B353" s="3" t="str">
        <f t="shared" si="31"/>
        <v>I</v>
      </c>
      <c r="C353" s="51">
        <f t="shared" si="32"/>
        <v>50395.548999999999</v>
      </c>
      <c r="D353" t="str">
        <f t="shared" si="33"/>
        <v>vis</v>
      </c>
      <c r="E353">
        <f>VLOOKUP(C353,Active!C$21:E$957,3,FALSE)</f>
        <v>1658.0157417549203</v>
      </c>
      <c r="F353" s="3" t="s">
        <v>157</v>
      </c>
      <c r="G353" t="str">
        <f t="shared" si="34"/>
        <v>50395.549</v>
      </c>
      <c r="H353" s="51">
        <f t="shared" si="35"/>
        <v>1658</v>
      </c>
      <c r="I353" s="70" t="s">
        <v>1187</v>
      </c>
      <c r="J353" s="71" t="s">
        <v>1188</v>
      </c>
      <c r="K353" s="70">
        <v>1658</v>
      </c>
      <c r="L353" s="70" t="s">
        <v>1032</v>
      </c>
      <c r="M353" s="71" t="s">
        <v>179</v>
      </c>
      <c r="N353" s="71"/>
      <c r="O353" s="72" t="s">
        <v>1104</v>
      </c>
      <c r="P353" s="72" t="s">
        <v>96</v>
      </c>
    </row>
    <row r="354" spans="1:16" x14ac:dyDescent="0.2">
      <c r="A354" s="51" t="str">
        <f t="shared" si="30"/>
        <v> AOEB 5 </v>
      </c>
      <c r="B354" s="3" t="str">
        <f t="shared" si="31"/>
        <v>I</v>
      </c>
      <c r="C354" s="51">
        <f t="shared" si="32"/>
        <v>50415.597000000002</v>
      </c>
      <c r="D354" t="str">
        <f t="shared" si="33"/>
        <v>vis</v>
      </c>
      <c r="E354">
        <f>VLOOKUP(C354,Active!C$21:E$957,3,FALSE)</f>
        <v>1665.0076751535469</v>
      </c>
      <c r="F354" s="3" t="s">
        <v>157</v>
      </c>
      <c r="G354" t="str">
        <f t="shared" si="34"/>
        <v>50415.597</v>
      </c>
      <c r="H354" s="51">
        <f t="shared" si="35"/>
        <v>1665</v>
      </c>
      <c r="I354" s="70" t="s">
        <v>1189</v>
      </c>
      <c r="J354" s="71" t="s">
        <v>1190</v>
      </c>
      <c r="K354" s="70">
        <v>1665</v>
      </c>
      <c r="L354" s="70" t="s">
        <v>809</v>
      </c>
      <c r="M354" s="71" t="s">
        <v>179</v>
      </c>
      <c r="N354" s="71"/>
      <c r="O354" s="72" t="s">
        <v>1150</v>
      </c>
      <c r="P354" s="72" t="s">
        <v>96</v>
      </c>
    </row>
    <row r="355" spans="1:16" x14ac:dyDescent="0.2">
      <c r="A355" s="51" t="str">
        <f t="shared" si="30"/>
        <v>BAVM 101 </v>
      </c>
      <c r="B355" s="3" t="str">
        <f t="shared" si="31"/>
        <v>I</v>
      </c>
      <c r="C355" s="51">
        <f t="shared" si="32"/>
        <v>50444.273000000001</v>
      </c>
      <c r="D355" t="str">
        <f t="shared" si="33"/>
        <v>vis</v>
      </c>
      <c r="E355">
        <f>VLOOKUP(C355,Active!C$21:E$957,3,FALSE)</f>
        <v>1675.0087067845818</v>
      </c>
      <c r="F355" s="3" t="s">
        <v>157</v>
      </c>
      <c r="G355" t="str">
        <f t="shared" si="34"/>
        <v>50444.273</v>
      </c>
      <c r="H355" s="51">
        <f t="shared" si="35"/>
        <v>1675</v>
      </c>
      <c r="I355" s="70" t="s">
        <v>1191</v>
      </c>
      <c r="J355" s="71" t="s">
        <v>1192</v>
      </c>
      <c r="K355" s="70">
        <v>1675</v>
      </c>
      <c r="L355" s="70" t="s">
        <v>194</v>
      </c>
      <c r="M355" s="71" t="s">
        <v>179</v>
      </c>
      <c r="N355" s="71"/>
      <c r="O355" s="72" t="s">
        <v>1175</v>
      </c>
      <c r="P355" s="73" t="s">
        <v>110</v>
      </c>
    </row>
    <row r="356" spans="1:16" x14ac:dyDescent="0.2">
      <c r="A356" s="51" t="str">
        <f t="shared" si="30"/>
        <v> AOEB 5 </v>
      </c>
      <c r="B356" s="3" t="str">
        <f t="shared" si="31"/>
        <v>I</v>
      </c>
      <c r="C356" s="51">
        <f t="shared" si="32"/>
        <v>50481.550999999999</v>
      </c>
      <c r="D356" t="str">
        <f t="shared" si="33"/>
        <v>vis</v>
      </c>
      <c r="E356">
        <f>VLOOKUP(C356,Active!C$21:E$957,3,FALSE)</f>
        <v>1688.0097688972096</v>
      </c>
      <c r="F356" s="3" t="s">
        <v>157</v>
      </c>
      <c r="G356" t="str">
        <f t="shared" si="34"/>
        <v>50481.551</v>
      </c>
      <c r="H356" s="51">
        <f t="shared" si="35"/>
        <v>1688</v>
      </c>
      <c r="I356" s="70" t="s">
        <v>1193</v>
      </c>
      <c r="J356" s="71" t="s">
        <v>1194</v>
      </c>
      <c r="K356" s="70">
        <v>1688</v>
      </c>
      <c r="L356" s="70" t="s">
        <v>1195</v>
      </c>
      <c r="M356" s="71" t="s">
        <v>179</v>
      </c>
      <c r="N356" s="71"/>
      <c r="O356" s="72" t="s">
        <v>1150</v>
      </c>
      <c r="P356" s="72" t="s">
        <v>96</v>
      </c>
    </row>
    <row r="357" spans="1:16" x14ac:dyDescent="0.2">
      <c r="A357" s="51" t="str">
        <f t="shared" si="30"/>
        <v> AOEB 5 </v>
      </c>
      <c r="B357" s="3" t="str">
        <f t="shared" si="31"/>
        <v>I</v>
      </c>
      <c r="C357" s="51">
        <f t="shared" si="32"/>
        <v>50481.553</v>
      </c>
      <c r="D357" t="str">
        <f t="shared" si="33"/>
        <v>vis</v>
      </c>
      <c r="E357">
        <f>VLOOKUP(C357,Active!C$21:E$957,3,FALSE)</f>
        <v>1688.0104664165033</v>
      </c>
      <c r="F357" s="3" t="s">
        <v>157</v>
      </c>
      <c r="G357" t="str">
        <f t="shared" si="34"/>
        <v>50481.553</v>
      </c>
      <c r="H357" s="51">
        <f t="shared" si="35"/>
        <v>1688</v>
      </c>
      <c r="I357" s="70" t="s">
        <v>1196</v>
      </c>
      <c r="J357" s="71" t="s">
        <v>1197</v>
      </c>
      <c r="K357" s="70">
        <v>1688</v>
      </c>
      <c r="L357" s="70" t="s">
        <v>205</v>
      </c>
      <c r="M357" s="71" t="s">
        <v>179</v>
      </c>
      <c r="N357" s="71"/>
      <c r="O357" s="72" t="s">
        <v>1104</v>
      </c>
      <c r="P357" s="72" t="s">
        <v>96</v>
      </c>
    </row>
    <row r="358" spans="1:16" x14ac:dyDescent="0.2">
      <c r="A358" s="51" t="str">
        <f t="shared" si="30"/>
        <v> AOEB 5 </v>
      </c>
      <c r="B358" s="3" t="str">
        <f t="shared" si="31"/>
        <v>I</v>
      </c>
      <c r="C358" s="51">
        <f t="shared" si="32"/>
        <v>50507.345999999998</v>
      </c>
      <c r="D358" t="str">
        <f t="shared" si="33"/>
        <v>vis</v>
      </c>
      <c r="E358">
        <f>VLOOKUP(C358,Active!C$21:E$957,3,FALSE)</f>
        <v>1697.0060239858738</v>
      </c>
      <c r="F358" s="3" t="s">
        <v>157</v>
      </c>
      <c r="G358" t="str">
        <f t="shared" si="34"/>
        <v>50507.346</v>
      </c>
      <c r="H358" s="51">
        <f t="shared" si="35"/>
        <v>1697</v>
      </c>
      <c r="I358" s="70" t="s">
        <v>1198</v>
      </c>
      <c r="J358" s="71" t="s">
        <v>1199</v>
      </c>
      <c r="K358" s="70">
        <v>1697</v>
      </c>
      <c r="L358" s="70" t="s">
        <v>1067</v>
      </c>
      <c r="M358" s="71" t="s">
        <v>179</v>
      </c>
      <c r="N358" s="71"/>
      <c r="O358" s="72" t="s">
        <v>1200</v>
      </c>
      <c r="P358" s="72" t="s">
        <v>96</v>
      </c>
    </row>
    <row r="359" spans="1:16" x14ac:dyDescent="0.2">
      <c r="A359" s="51" t="str">
        <f t="shared" si="30"/>
        <v>VSB 47 </v>
      </c>
      <c r="B359" s="3" t="str">
        <f t="shared" si="31"/>
        <v>I</v>
      </c>
      <c r="C359" s="51">
        <f t="shared" si="32"/>
        <v>50685.118000000002</v>
      </c>
      <c r="D359" t="str">
        <f t="shared" si="33"/>
        <v>vis</v>
      </c>
      <c r="E359">
        <f>VLOOKUP(C359,Active!C$21:E$957,3,FALSE)</f>
        <v>1759.0057239130754</v>
      </c>
      <c r="F359" s="3" t="s">
        <v>157</v>
      </c>
      <c r="G359" t="str">
        <f t="shared" si="34"/>
        <v>50685.118</v>
      </c>
      <c r="H359" s="51">
        <f t="shared" si="35"/>
        <v>1759</v>
      </c>
      <c r="I359" s="70" t="s">
        <v>1201</v>
      </c>
      <c r="J359" s="71" t="s">
        <v>1202</v>
      </c>
      <c r="K359" s="70">
        <v>1759</v>
      </c>
      <c r="L359" s="70" t="s">
        <v>981</v>
      </c>
      <c r="M359" s="71" t="s">
        <v>179</v>
      </c>
      <c r="N359" s="71"/>
      <c r="O359" s="72" t="s">
        <v>1203</v>
      </c>
      <c r="P359" s="73" t="s">
        <v>43</v>
      </c>
    </row>
    <row r="360" spans="1:16" x14ac:dyDescent="0.2">
      <c r="A360" s="51" t="str">
        <f t="shared" si="30"/>
        <v>VSB 47 </v>
      </c>
      <c r="B360" s="3" t="str">
        <f t="shared" si="31"/>
        <v>I</v>
      </c>
      <c r="C360" s="51">
        <f t="shared" si="32"/>
        <v>50728.131000000001</v>
      </c>
      <c r="D360" t="str">
        <f t="shared" si="33"/>
        <v>vis</v>
      </c>
      <c r="E360">
        <f>VLOOKUP(C360,Active!C$21:E$957,3,FALSE)</f>
        <v>1774.006922599981</v>
      </c>
      <c r="F360" s="3" t="s">
        <v>157</v>
      </c>
      <c r="G360" t="str">
        <f t="shared" si="34"/>
        <v>50728.131</v>
      </c>
      <c r="H360" s="51">
        <f t="shared" si="35"/>
        <v>1774</v>
      </c>
      <c r="I360" s="70" t="s">
        <v>1204</v>
      </c>
      <c r="J360" s="71" t="s">
        <v>1205</v>
      </c>
      <c r="K360" s="70">
        <v>1774</v>
      </c>
      <c r="L360" s="70" t="s">
        <v>1206</v>
      </c>
      <c r="M360" s="71" t="s">
        <v>179</v>
      </c>
      <c r="N360" s="71"/>
      <c r="O360" s="72" t="s">
        <v>1203</v>
      </c>
      <c r="P360" s="73" t="s">
        <v>43</v>
      </c>
    </row>
    <row r="361" spans="1:16" x14ac:dyDescent="0.2">
      <c r="A361" s="51" t="str">
        <f t="shared" si="30"/>
        <v> BRNO 32 </v>
      </c>
      <c r="B361" s="3" t="str">
        <f t="shared" si="31"/>
        <v>I</v>
      </c>
      <c r="C361" s="51">
        <f t="shared" si="32"/>
        <v>50831.336000000003</v>
      </c>
      <c r="D361" t="str">
        <f t="shared" si="33"/>
        <v>vis</v>
      </c>
      <c r="E361">
        <f>VLOOKUP(C361,Active!C$21:E$957,3,FALSE)</f>
        <v>1810.0006619458104</v>
      </c>
      <c r="F361" s="3" t="s">
        <v>157</v>
      </c>
      <c r="G361" t="str">
        <f t="shared" si="34"/>
        <v>50831.3360</v>
      </c>
      <c r="H361" s="51">
        <f t="shared" si="35"/>
        <v>1810</v>
      </c>
      <c r="I361" s="70" t="s">
        <v>1207</v>
      </c>
      <c r="J361" s="71" t="s">
        <v>1208</v>
      </c>
      <c r="K361" s="70">
        <v>1810</v>
      </c>
      <c r="L361" s="70" t="s">
        <v>1209</v>
      </c>
      <c r="M361" s="71" t="s">
        <v>179</v>
      </c>
      <c r="N361" s="71"/>
      <c r="O361" s="72" t="s">
        <v>1210</v>
      </c>
      <c r="P361" s="72" t="s">
        <v>111</v>
      </c>
    </row>
    <row r="362" spans="1:16" x14ac:dyDescent="0.2">
      <c r="A362" s="51" t="str">
        <f t="shared" si="30"/>
        <v> BRNO 32 </v>
      </c>
      <c r="B362" s="3" t="str">
        <f t="shared" si="31"/>
        <v>I</v>
      </c>
      <c r="C362" s="51">
        <f t="shared" si="32"/>
        <v>50831.339500000002</v>
      </c>
      <c r="D362" t="str">
        <f t="shared" si="33"/>
        <v>vis</v>
      </c>
      <c r="E362">
        <f>VLOOKUP(C362,Active!C$21:E$957,3,FALSE)</f>
        <v>1810.0018826045737</v>
      </c>
      <c r="F362" s="3" t="s">
        <v>157</v>
      </c>
      <c r="G362" t="str">
        <f t="shared" si="34"/>
        <v>50831.3395</v>
      </c>
      <c r="H362" s="51">
        <f t="shared" si="35"/>
        <v>1810</v>
      </c>
      <c r="I362" s="70" t="s">
        <v>1211</v>
      </c>
      <c r="J362" s="71" t="s">
        <v>1212</v>
      </c>
      <c r="K362" s="70">
        <v>1810</v>
      </c>
      <c r="L362" s="70" t="s">
        <v>1213</v>
      </c>
      <c r="M362" s="71" t="s">
        <v>179</v>
      </c>
      <c r="N362" s="71"/>
      <c r="O362" s="72" t="s">
        <v>1214</v>
      </c>
      <c r="P362" s="72" t="s">
        <v>111</v>
      </c>
    </row>
    <row r="363" spans="1:16" x14ac:dyDescent="0.2">
      <c r="A363" s="51" t="str">
        <f t="shared" si="30"/>
        <v>BAVM 113 </v>
      </c>
      <c r="B363" s="3" t="str">
        <f t="shared" si="31"/>
        <v>I</v>
      </c>
      <c r="C363" s="51">
        <f t="shared" si="32"/>
        <v>50854.298000000003</v>
      </c>
      <c r="D363" t="str">
        <f t="shared" si="33"/>
        <v>vis</v>
      </c>
      <c r="E363">
        <f>VLOOKUP(C363,Active!C$21:E$957,3,FALSE)</f>
        <v>1818.0088809551501</v>
      </c>
      <c r="F363" s="3" t="s">
        <v>157</v>
      </c>
      <c r="G363" t="str">
        <f t="shared" si="34"/>
        <v>50854.298</v>
      </c>
      <c r="H363" s="51">
        <f t="shared" si="35"/>
        <v>1818</v>
      </c>
      <c r="I363" s="70" t="s">
        <v>1215</v>
      </c>
      <c r="J363" s="71" t="s">
        <v>1216</v>
      </c>
      <c r="K363" s="70">
        <v>1818</v>
      </c>
      <c r="L363" s="70" t="s">
        <v>194</v>
      </c>
      <c r="M363" s="71" t="s">
        <v>179</v>
      </c>
      <c r="N363" s="71"/>
      <c r="O363" s="72" t="s">
        <v>407</v>
      </c>
      <c r="P363" s="73" t="s">
        <v>112</v>
      </c>
    </row>
    <row r="364" spans="1:16" x14ac:dyDescent="0.2">
      <c r="A364" s="51" t="str">
        <f t="shared" si="30"/>
        <v> BBS 118 </v>
      </c>
      <c r="B364" s="3" t="str">
        <f t="shared" si="31"/>
        <v>I</v>
      </c>
      <c r="C364" s="51">
        <f t="shared" si="32"/>
        <v>50854.326000000001</v>
      </c>
      <c r="D364" t="str">
        <f t="shared" si="33"/>
        <v>vis</v>
      </c>
      <c r="E364">
        <f>VLOOKUP(C364,Active!C$21:E$957,3,FALSE)</f>
        <v>1818.0186462252593</v>
      </c>
      <c r="F364" s="3" t="s">
        <v>157</v>
      </c>
      <c r="G364" t="str">
        <f t="shared" si="34"/>
        <v>50854.326</v>
      </c>
      <c r="H364" s="51">
        <f t="shared" si="35"/>
        <v>1818</v>
      </c>
      <c r="I364" s="70" t="s">
        <v>1217</v>
      </c>
      <c r="J364" s="71" t="s">
        <v>1218</v>
      </c>
      <c r="K364" s="70">
        <v>1818</v>
      </c>
      <c r="L364" s="70" t="s">
        <v>211</v>
      </c>
      <c r="M364" s="71" t="s">
        <v>179</v>
      </c>
      <c r="N364" s="71"/>
      <c r="O364" s="72" t="s">
        <v>1219</v>
      </c>
      <c r="P364" s="72" t="s">
        <v>113</v>
      </c>
    </row>
    <row r="365" spans="1:16" x14ac:dyDescent="0.2">
      <c r="A365" s="51" t="str">
        <f t="shared" si="30"/>
        <v> AOEB 5 </v>
      </c>
      <c r="B365" s="3" t="str">
        <f t="shared" si="31"/>
        <v>I</v>
      </c>
      <c r="C365" s="51">
        <f t="shared" si="32"/>
        <v>50868.646999999997</v>
      </c>
      <c r="D365" t="str">
        <f t="shared" si="33"/>
        <v>vis</v>
      </c>
      <c r="E365">
        <f>VLOOKUP(C365,Active!C$21:E$957,3,FALSE)</f>
        <v>1823.0132331267803</v>
      </c>
      <c r="F365" s="3" t="s">
        <v>157</v>
      </c>
      <c r="G365" t="str">
        <f t="shared" si="34"/>
        <v>50868.647</v>
      </c>
      <c r="H365" s="51">
        <f t="shared" si="35"/>
        <v>1823</v>
      </c>
      <c r="I365" s="70" t="s">
        <v>1220</v>
      </c>
      <c r="J365" s="71" t="s">
        <v>1221</v>
      </c>
      <c r="K365" s="70">
        <v>1823</v>
      </c>
      <c r="L365" s="70" t="s">
        <v>1143</v>
      </c>
      <c r="M365" s="71" t="s">
        <v>179</v>
      </c>
      <c r="N365" s="71"/>
      <c r="O365" s="72" t="s">
        <v>1150</v>
      </c>
      <c r="P365" s="72" t="s">
        <v>96</v>
      </c>
    </row>
    <row r="366" spans="1:16" x14ac:dyDescent="0.2">
      <c r="A366" s="51" t="str">
        <f t="shared" si="30"/>
        <v> BRNO 32 </v>
      </c>
      <c r="B366" s="3" t="str">
        <f t="shared" si="31"/>
        <v>I</v>
      </c>
      <c r="C366" s="51">
        <f t="shared" si="32"/>
        <v>50874.365299999998</v>
      </c>
      <c r="D366" t="str">
        <f t="shared" si="33"/>
        <v>vis</v>
      </c>
      <c r="E366">
        <f>VLOOKUP(C366,Active!C$21:E$957,3,FALSE)</f>
        <v>1825.0075454149569</v>
      </c>
      <c r="F366" s="3" t="s">
        <v>157</v>
      </c>
      <c r="G366" t="str">
        <f t="shared" si="34"/>
        <v>50874.3653</v>
      </c>
      <c r="H366" s="51">
        <f t="shared" si="35"/>
        <v>1825</v>
      </c>
      <c r="I366" s="70" t="s">
        <v>1222</v>
      </c>
      <c r="J366" s="71" t="s">
        <v>1223</v>
      </c>
      <c r="K366" s="70">
        <v>1825</v>
      </c>
      <c r="L366" s="70" t="s">
        <v>1224</v>
      </c>
      <c r="M366" s="71" t="s">
        <v>179</v>
      </c>
      <c r="N366" s="71"/>
      <c r="O366" s="72" t="s">
        <v>1225</v>
      </c>
      <c r="P366" s="72" t="s">
        <v>111</v>
      </c>
    </row>
    <row r="367" spans="1:16" x14ac:dyDescent="0.2">
      <c r="A367" s="51" t="str">
        <f t="shared" si="30"/>
        <v>BAVM 131 </v>
      </c>
      <c r="B367" s="3" t="str">
        <f t="shared" si="31"/>
        <v>I</v>
      </c>
      <c r="C367" s="51">
        <f t="shared" si="32"/>
        <v>50874.370999999999</v>
      </c>
      <c r="D367" t="str">
        <f t="shared" si="33"/>
        <v>vis</v>
      </c>
      <c r="E367">
        <f>VLOOKUP(C367,Active!C$21:E$957,3,FALSE)</f>
        <v>1825.0095333449442</v>
      </c>
      <c r="F367" s="3" t="s">
        <v>157</v>
      </c>
      <c r="G367" t="str">
        <f t="shared" si="34"/>
        <v>50874.371</v>
      </c>
      <c r="H367" s="51">
        <f t="shared" si="35"/>
        <v>1825</v>
      </c>
      <c r="I367" s="70" t="s">
        <v>1226</v>
      </c>
      <c r="J367" s="71" t="s">
        <v>1227</v>
      </c>
      <c r="K367" s="70">
        <v>1825</v>
      </c>
      <c r="L367" s="70" t="s">
        <v>1058</v>
      </c>
      <c r="M367" s="71" t="s">
        <v>179</v>
      </c>
      <c r="N367" s="71"/>
      <c r="O367" s="72" t="s">
        <v>1061</v>
      </c>
      <c r="P367" s="73" t="s">
        <v>114</v>
      </c>
    </row>
    <row r="368" spans="1:16" x14ac:dyDescent="0.2">
      <c r="A368" s="51" t="str">
        <f t="shared" si="30"/>
        <v> AOEB 5 </v>
      </c>
      <c r="B368" s="3" t="str">
        <f t="shared" si="31"/>
        <v>I</v>
      </c>
      <c r="C368" s="51">
        <f t="shared" si="32"/>
        <v>50974.739000000001</v>
      </c>
      <c r="D368" t="str">
        <f t="shared" si="33"/>
        <v>vis</v>
      </c>
      <c r="E368">
        <f>VLOOKUP(C368,Active!C$21:E$957,3,FALSE)</f>
        <v>1860.0138415728616</v>
      </c>
      <c r="F368" s="3" t="s">
        <v>157</v>
      </c>
      <c r="G368" t="str">
        <f t="shared" si="34"/>
        <v>50974.739</v>
      </c>
      <c r="H368" s="51">
        <f t="shared" si="35"/>
        <v>1860</v>
      </c>
      <c r="I368" s="70" t="s">
        <v>1228</v>
      </c>
      <c r="J368" s="71" t="s">
        <v>1229</v>
      </c>
      <c r="K368" s="70">
        <v>1860</v>
      </c>
      <c r="L368" s="70" t="s">
        <v>202</v>
      </c>
      <c r="M368" s="71" t="s">
        <v>179</v>
      </c>
      <c r="N368" s="71"/>
      <c r="O368" s="72" t="s">
        <v>260</v>
      </c>
      <c r="P368" s="72" t="s">
        <v>96</v>
      </c>
    </row>
    <row r="369" spans="1:16" x14ac:dyDescent="0.2">
      <c r="A369" s="51" t="str">
        <f t="shared" si="30"/>
        <v> BBS 122 </v>
      </c>
      <c r="B369" s="3" t="str">
        <f t="shared" si="31"/>
        <v>I</v>
      </c>
      <c r="C369" s="51">
        <f t="shared" si="32"/>
        <v>51092.285000000003</v>
      </c>
      <c r="D369" t="str">
        <f t="shared" si="33"/>
        <v>vis</v>
      </c>
      <c r="E369">
        <f>VLOOKUP(C369,Active!C$21:E$957,3,FALSE)</f>
        <v>1901.009143013149</v>
      </c>
      <c r="F369" s="3" t="s">
        <v>157</v>
      </c>
      <c r="G369" t="str">
        <f t="shared" si="34"/>
        <v>51092.285</v>
      </c>
      <c r="H369" s="51">
        <f t="shared" si="35"/>
        <v>1901</v>
      </c>
      <c r="I369" s="70" t="s">
        <v>1230</v>
      </c>
      <c r="J369" s="71" t="s">
        <v>1231</v>
      </c>
      <c r="K369" s="70">
        <v>1901</v>
      </c>
      <c r="L369" s="70" t="s">
        <v>1075</v>
      </c>
      <c r="M369" s="71" t="s">
        <v>179</v>
      </c>
      <c r="N369" s="71"/>
      <c r="O369" s="72" t="s">
        <v>184</v>
      </c>
      <c r="P369" s="72" t="s">
        <v>109</v>
      </c>
    </row>
    <row r="370" spans="1:16" x14ac:dyDescent="0.2">
      <c r="A370" s="51" t="str">
        <f t="shared" si="30"/>
        <v> AOEB 5 </v>
      </c>
      <c r="B370" s="3" t="str">
        <f t="shared" si="31"/>
        <v>I</v>
      </c>
      <c r="C370" s="51">
        <f t="shared" si="32"/>
        <v>51112.36</v>
      </c>
      <c r="D370" t="str">
        <f t="shared" si="33"/>
        <v>vis</v>
      </c>
      <c r="E370">
        <f>VLOOKUP(C370,Active!C$21:E$957,3,FALSE)</f>
        <v>1908.0104929222368</v>
      </c>
      <c r="F370" s="3" t="s">
        <v>157</v>
      </c>
      <c r="G370" t="str">
        <f t="shared" si="34"/>
        <v>51112.360</v>
      </c>
      <c r="H370" s="51">
        <f t="shared" si="35"/>
        <v>1908</v>
      </c>
      <c r="I370" s="70" t="s">
        <v>1232</v>
      </c>
      <c r="J370" s="71" t="s">
        <v>1233</v>
      </c>
      <c r="K370" s="70">
        <v>1908</v>
      </c>
      <c r="L370" s="70" t="s">
        <v>205</v>
      </c>
      <c r="M370" s="71" t="s">
        <v>179</v>
      </c>
      <c r="N370" s="71"/>
      <c r="O370" s="72" t="s">
        <v>1200</v>
      </c>
      <c r="P370" s="72" t="s">
        <v>96</v>
      </c>
    </row>
    <row r="371" spans="1:16" x14ac:dyDescent="0.2">
      <c r="A371" s="51" t="str">
        <f t="shared" si="30"/>
        <v>VSB 47 </v>
      </c>
      <c r="B371" s="3" t="str">
        <f t="shared" si="31"/>
        <v>I</v>
      </c>
      <c r="C371" s="51">
        <f t="shared" si="32"/>
        <v>51138.169000000002</v>
      </c>
      <c r="D371" t="str">
        <f t="shared" si="33"/>
        <v>vis</v>
      </c>
      <c r="E371">
        <f>VLOOKUP(C371,Active!C$21:E$957,3,FALSE)</f>
        <v>1917.0116306459568</v>
      </c>
      <c r="F371" s="3" t="s">
        <v>157</v>
      </c>
      <c r="G371" t="str">
        <f t="shared" si="34"/>
        <v>51138.169</v>
      </c>
      <c r="H371" s="51">
        <f t="shared" si="35"/>
        <v>1917</v>
      </c>
      <c r="I371" s="70" t="s">
        <v>1234</v>
      </c>
      <c r="J371" s="71" t="s">
        <v>1235</v>
      </c>
      <c r="K371" s="70">
        <v>1917</v>
      </c>
      <c r="L371" s="70" t="s">
        <v>1117</v>
      </c>
      <c r="M371" s="71" t="s">
        <v>179</v>
      </c>
      <c r="N371" s="71"/>
      <c r="O371" s="72" t="s">
        <v>1236</v>
      </c>
      <c r="P371" s="73" t="s">
        <v>43</v>
      </c>
    </row>
    <row r="372" spans="1:16" x14ac:dyDescent="0.2">
      <c r="A372" s="51" t="str">
        <f t="shared" si="30"/>
        <v>VSB 47 </v>
      </c>
      <c r="B372" s="3" t="str">
        <f t="shared" si="31"/>
        <v>I</v>
      </c>
      <c r="C372" s="51">
        <f t="shared" si="32"/>
        <v>51141.03</v>
      </c>
      <c r="D372" t="str">
        <f t="shared" si="33"/>
        <v>vis</v>
      </c>
      <c r="E372">
        <f>VLOOKUP(C372,Active!C$21:E$957,3,FALSE)</f>
        <v>1918.0094319953907</v>
      </c>
      <c r="F372" s="3" t="s">
        <v>157</v>
      </c>
      <c r="G372" t="str">
        <f t="shared" si="34"/>
        <v>51141.03</v>
      </c>
      <c r="H372" s="51">
        <f t="shared" si="35"/>
        <v>1918</v>
      </c>
      <c r="I372" s="70" t="s">
        <v>1237</v>
      </c>
      <c r="J372" s="71" t="s">
        <v>1238</v>
      </c>
      <c r="K372" s="70">
        <v>1918</v>
      </c>
      <c r="L372" s="70" t="s">
        <v>1239</v>
      </c>
      <c r="M372" s="71" t="s">
        <v>179</v>
      </c>
      <c r="N372" s="71"/>
      <c r="O372" s="72" t="s">
        <v>1236</v>
      </c>
      <c r="P372" s="73" t="s">
        <v>43</v>
      </c>
    </row>
    <row r="373" spans="1:16" x14ac:dyDescent="0.2">
      <c r="A373" s="51" t="str">
        <f t="shared" si="30"/>
        <v> BBS 122 </v>
      </c>
      <c r="B373" s="3" t="str">
        <f t="shared" si="31"/>
        <v>I</v>
      </c>
      <c r="C373" s="51">
        <f t="shared" si="32"/>
        <v>51155.366000000002</v>
      </c>
      <c r="D373" t="str">
        <f t="shared" si="33"/>
        <v>vis</v>
      </c>
      <c r="E373">
        <f>VLOOKUP(C373,Active!C$21:E$957,3,FALSE)</f>
        <v>1923.0092502916157</v>
      </c>
      <c r="F373" s="3" t="s">
        <v>157</v>
      </c>
      <c r="G373" t="str">
        <f t="shared" si="34"/>
        <v>51155.366</v>
      </c>
      <c r="H373" s="51">
        <f t="shared" si="35"/>
        <v>1923</v>
      </c>
      <c r="I373" s="70" t="s">
        <v>1240</v>
      </c>
      <c r="J373" s="71" t="s">
        <v>1241</v>
      </c>
      <c r="K373" s="70">
        <v>1923</v>
      </c>
      <c r="L373" s="70" t="s">
        <v>1075</v>
      </c>
      <c r="M373" s="71" t="s">
        <v>179</v>
      </c>
      <c r="N373" s="71"/>
      <c r="O373" s="72" t="s">
        <v>184</v>
      </c>
      <c r="P373" s="72" t="s">
        <v>109</v>
      </c>
    </row>
    <row r="374" spans="1:16" x14ac:dyDescent="0.2">
      <c r="A374" s="51" t="str">
        <f t="shared" si="30"/>
        <v> AOEB 5 </v>
      </c>
      <c r="B374" s="3" t="str">
        <f t="shared" si="31"/>
        <v>I</v>
      </c>
      <c r="C374" s="51">
        <f t="shared" si="32"/>
        <v>51195.519</v>
      </c>
      <c r="D374" t="str">
        <f t="shared" si="33"/>
        <v>vis</v>
      </c>
      <c r="E374">
        <f>VLOOKUP(C374,Active!C$21:E$957,3,FALSE)</f>
        <v>1937.0129963887332</v>
      </c>
      <c r="F374" s="3" t="s">
        <v>157</v>
      </c>
      <c r="G374" t="str">
        <f t="shared" si="34"/>
        <v>51195.519</v>
      </c>
      <c r="H374" s="51">
        <f t="shared" si="35"/>
        <v>1937</v>
      </c>
      <c r="I374" s="70" t="s">
        <v>1242</v>
      </c>
      <c r="J374" s="71" t="s">
        <v>1243</v>
      </c>
      <c r="K374" s="70">
        <v>1937</v>
      </c>
      <c r="L374" s="70" t="s">
        <v>199</v>
      </c>
      <c r="M374" s="71" t="s">
        <v>179</v>
      </c>
      <c r="N374" s="71"/>
      <c r="O374" s="72" t="s">
        <v>1104</v>
      </c>
      <c r="P374" s="72" t="s">
        <v>96</v>
      </c>
    </row>
    <row r="375" spans="1:16" x14ac:dyDescent="0.2">
      <c r="A375" s="51" t="str">
        <f t="shared" si="30"/>
        <v>BAVM 122 </v>
      </c>
      <c r="B375" s="3" t="str">
        <f t="shared" si="31"/>
        <v>I</v>
      </c>
      <c r="C375" s="51">
        <f t="shared" si="32"/>
        <v>51198.343000000001</v>
      </c>
      <c r="D375" t="str">
        <f t="shared" si="33"/>
        <v>vis</v>
      </c>
      <c r="E375">
        <f>VLOOKUP(C375,Active!C$21:E$957,3,FALSE)</f>
        <v>1937.9978936312373</v>
      </c>
      <c r="F375" s="3" t="s">
        <v>157</v>
      </c>
      <c r="G375" t="str">
        <f t="shared" si="34"/>
        <v>51198.343</v>
      </c>
      <c r="H375" s="51">
        <f t="shared" si="35"/>
        <v>1938</v>
      </c>
      <c r="I375" s="70" t="s">
        <v>1244</v>
      </c>
      <c r="J375" s="71" t="s">
        <v>1245</v>
      </c>
      <c r="K375" s="70">
        <v>1938</v>
      </c>
      <c r="L375" s="70" t="s">
        <v>711</v>
      </c>
      <c r="M375" s="71" t="s">
        <v>179</v>
      </c>
      <c r="N375" s="71"/>
      <c r="O375" s="72" t="s">
        <v>234</v>
      </c>
      <c r="P375" s="73" t="s">
        <v>115</v>
      </c>
    </row>
    <row r="376" spans="1:16" x14ac:dyDescent="0.2">
      <c r="A376" s="51" t="str">
        <f t="shared" si="30"/>
        <v>BAVM 122 </v>
      </c>
      <c r="B376" s="3" t="str">
        <f t="shared" si="31"/>
        <v>I</v>
      </c>
      <c r="C376" s="51">
        <f t="shared" si="32"/>
        <v>51198.37</v>
      </c>
      <c r="D376" t="str">
        <f t="shared" si="33"/>
        <v>vis</v>
      </c>
      <c r="E376">
        <f>VLOOKUP(C376,Active!C$21:E$957,3,FALSE)</f>
        <v>1938.0073101417011</v>
      </c>
      <c r="F376" s="3" t="s">
        <v>157</v>
      </c>
      <c r="G376" t="str">
        <f t="shared" si="34"/>
        <v>51198.370</v>
      </c>
      <c r="H376" s="51">
        <f t="shared" si="35"/>
        <v>1938</v>
      </c>
      <c r="I376" s="70" t="s">
        <v>1246</v>
      </c>
      <c r="J376" s="71" t="s">
        <v>1247</v>
      </c>
      <c r="K376" s="70">
        <v>1938</v>
      </c>
      <c r="L376" s="70" t="s">
        <v>995</v>
      </c>
      <c r="M376" s="71" t="s">
        <v>179</v>
      </c>
      <c r="N376" s="71"/>
      <c r="O376" s="72" t="s">
        <v>1109</v>
      </c>
      <c r="P376" s="73" t="s">
        <v>115</v>
      </c>
    </row>
    <row r="377" spans="1:16" x14ac:dyDescent="0.2">
      <c r="A377" s="51" t="str">
        <f t="shared" si="30"/>
        <v>BAVM 122 </v>
      </c>
      <c r="B377" s="3" t="str">
        <f t="shared" si="31"/>
        <v>I</v>
      </c>
      <c r="C377" s="51">
        <f t="shared" si="32"/>
        <v>51198.385999999999</v>
      </c>
      <c r="D377" t="str">
        <f t="shared" si="33"/>
        <v>vis</v>
      </c>
      <c r="E377">
        <f>VLOOKUP(C377,Active!C$21:E$957,3,FALSE)</f>
        <v>1938.012890296048</v>
      </c>
      <c r="F377" s="3" t="s">
        <v>157</v>
      </c>
      <c r="G377" t="str">
        <f t="shared" si="34"/>
        <v>51198.386</v>
      </c>
      <c r="H377" s="51">
        <f t="shared" si="35"/>
        <v>1938</v>
      </c>
      <c r="I377" s="70" t="s">
        <v>1248</v>
      </c>
      <c r="J377" s="71" t="s">
        <v>1249</v>
      </c>
      <c r="K377" s="70">
        <v>1938</v>
      </c>
      <c r="L377" s="70" t="s">
        <v>199</v>
      </c>
      <c r="M377" s="71" t="s">
        <v>179</v>
      </c>
      <c r="N377" s="71"/>
      <c r="O377" s="72" t="s">
        <v>561</v>
      </c>
      <c r="P377" s="73" t="s">
        <v>115</v>
      </c>
    </row>
    <row r="378" spans="1:16" x14ac:dyDescent="0.2">
      <c r="A378" s="51" t="str">
        <f t="shared" si="30"/>
        <v>VSB 47 </v>
      </c>
      <c r="B378" s="3" t="str">
        <f t="shared" si="31"/>
        <v>I</v>
      </c>
      <c r="C378" s="51">
        <f t="shared" si="32"/>
        <v>51206.983999999997</v>
      </c>
      <c r="D378" t="str">
        <f t="shared" si="33"/>
        <v>vis</v>
      </c>
      <c r="E378">
        <f>VLOOKUP(C378,Active!C$21:E$957,3,FALSE)</f>
        <v>1941.0115257390535</v>
      </c>
      <c r="F378" s="3" t="s">
        <v>157</v>
      </c>
      <c r="G378" t="str">
        <f t="shared" si="34"/>
        <v>51206.984</v>
      </c>
      <c r="H378" s="51">
        <f t="shared" si="35"/>
        <v>1941</v>
      </c>
      <c r="I378" s="70" t="s">
        <v>1250</v>
      </c>
      <c r="J378" s="71" t="s">
        <v>1251</v>
      </c>
      <c r="K378" s="70">
        <v>1941</v>
      </c>
      <c r="L378" s="70" t="s">
        <v>1117</v>
      </c>
      <c r="M378" s="71" t="s">
        <v>179</v>
      </c>
      <c r="N378" s="71"/>
      <c r="O378" s="72" t="s">
        <v>1252</v>
      </c>
      <c r="P378" s="73" t="s">
        <v>43</v>
      </c>
    </row>
    <row r="379" spans="1:16" x14ac:dyDescent="0.2">
      <c r="A379" s="51" t="str">
        <f t="shared" si="30"/>
        <v> AOEB 5 </v>
      </c>
      <c r="B379" s="3" t="str">
        <f t="shared" si="31"/>
        <v>I</v>
      </c>
      <c r="C379" s="51">
        <f t="shared" si="32"/>
        <v>51215.578999999998</v>
      </c>
      <c r="D379" t="str">
        <f t="shared" si="33"/>
        <v>vis</v>
      </c>
      <c r="E379">
        <f>VLOOKUP(C379,Active!C$21:E$957,3,FALSE)</f>
        <v>1944.0091149031196</v>
      </c>
      <c r="F379" s="3" t="s">
        <v>157</v>
      </c>
      <c r="G379" t="str">
        <f t="shared" si="34"/>
        <v>51215.579</v>
      </c>
      <c r="H379" s="51">
        <f t="shared" si="35"/>
        <v>1944</v>
      </c>
      <c r="I379" s="70" t="s">
        <v>1253</v>
      </c>
      <c r="J379" s="71" t="s">
        <v>1254</v>
      </c>
      <c r="K379" s="70">
        <v>1944</v>
      </c>
      <c r="L379" s="70" t="s">
        <v>1075</v>
      </c>
      <c r="M379" s="71" t="s">
        <v>179</v>
      </c>
      <c r="N379" s="71"/>
      <c r="O379" s="72" t="s">
        <v>1104</v>
      </c>
      <c r="P379" s="72" t="s">
        <v>96</v>
      </c>
    </row>
    <row r="380" spans="1:16" x14ac:dyDescent="0.2">
      <c r="A380" s="51" t="str">
        <f t="shared" si="30"/>
        <v> AOEB 5 </v>
      </c>
      <c r="B380" s="3" t="str">
        <f t="shared" si="31"/>
        <v>I</v>
      </c>
      <c r="C380" s="51">
        <f t="shared" si="32"/>
        <v>51215.582000000002</v>
      </c>
      <c r="D380" t="str">
        <f t="shared" si="33"/>
        <v>vis</v>
      </c>
      <c r="E380">
        <f>VLOOKUP(C380,Active!C$21:E$957,3,FALSE)</f>
        <v>1944.0101611820612</v>
      </c>
      <c r="F380" s="3" t="s">
        <v>157</v>
      </c>
      <c r="G380" t="str">
        <f t="shared" si="34"/>
        <v>51215.582</v>
      </c>
      <c r="H380" s="51">
        <f t="shared" si="35"/>
        <v>1944</v>
      </c>
      <c r="I380" s="70" t="s">
        <v>1255</v>
      </c>
      <c r="J380" s="71" t="s">
        <v>1256</v>
      </c>
      <c r="K380" s="70">
        <v>1944</v>
      </c>
      <c r="L380" s="70" t="s">
        <v>1165</v>
      </c>
      <c r="M380" s="71" t="s">
        <v>179</v>
      </c>
      <c r="N380" s="71"/>
      <c r="O380" s="72" t="s">
        <v>1150</v>
      </c>
      <c r="P380" s="72" t="s">
        <v>96</v>
      </c>
    </row>
    <row r="381" spans="1:16" x14ac:dyDescent="0.2">
      <c r="A381" s="51" t="str">
        <f t="shared" si="30"/>
        <v>BAVM 122 </v>
      </c>
      <c r="B381" s="3" t="str">
        <f t="shared" si="31"/>
        <v>I</v>
      </c>
      <c r="C381" s="51">
        <f t="shared" si="32"/>
        <v>51221.307000000001</v>
      </c>
      <c r="D381" t="str">
        <f t="shared" si="33"/>
        <v>vis</v>
      </c>
      <c r="E381">
        <f>VLOOKUP(C381,Active!C$21:E$957,3,FALSE)</f>
        <v>1946.0068101598706</v>
      </c>
      <c r="F381" s="3" t="s">
        <v>157</v>
      </c>
      <c r="G381" t="str">
        <f t="shared" si="34"/>
        <v>51221.307</v>
      </c>
      <c r="H381" s="51">
        <f t="shared" si="35"/>
        <v>1946</v>
      </c>
      <c r="I381" s="70" t="s">
        <v>1257</v>
      </c>
      <c r="J381" s="71" t="s">
        <v>1258</v>
      </c>
      <c r="K381" s="70">
        <v>1946</v>
      </c>
      <c r="L381" s="70" t="s">
        <v>978</v>
      </c>
      <c r="M381" s="71" t="s">
        <v>179</v>
      </c>
      <c r="N381" s="71"/>
      <c r="O381" s="72" t="s">
        <v>234</v>
      </c>
      <c r="P381" s="73" t="s">
        <v>115</v>
      </c>
    </row>
    <row r="382" spans="1:16" x14ac:dyDescent="0.2">
      <c r="A382" s="51" t="str">
        <f t="shared" si="30"/>
        <v> BBS 122 </v>
      </c>
      <c r="B382" s="3" t="str">
        <f t="shared" si="31"/>
        <v>I</v>
      </c>
      <c r="C382" s="51">
        <f t="shared" si="32"/>
        <v>51241.383000000002</v>
      </c>
      <c r="D382" t="str">
        <f t="shared" si="33"/>
        <v>vis</v>
      </c>
      <c r="E382">
        <f>VLOOKUP(C382,Active!C$21:E$957,3,FALSE)</f>
        <v>1953.0085088286066</v>
      </c>
      <c r="F382" s="3" t="s">
        <v>157</v>
      </c>
      <c r="G382" t="str">
        <f t="shared" si="34"/>
        <v>51241.383</v>
      </c>
      <c r="H382" s="51">
        <f t="shared" si="35"/>
        <v>1953</v>
      </c>
      <c r="I382" s="70" t="s">
        <v>1259</v>
      </c>
      <c r="J382" s="71" t="s">
        <v>1260</v>
      </c>
      <c r="K382" s="70">
        <v>1953</v>
      </c>
      <c r="L382" s="70" t="s">
        <v>1129</v>
      </c>
      <c r="M382" s="71" t="s">
        <v>179</v>
      </c>
      <c r="N382" s="71"/>
      <c r="O382" s="72" t="s">
        <v>184</v>
      </c>
      <c r="P382" s="72" t="s">
        <v>109</v>
      </c>
    </row>
    <row r="383" spans="1:16" x14ac:dyDescent="0.2">
      <c r="A383" s="51" t="str">
        <f t="shared" si="30"/>
        <v> BRNO 32 </v>
      </c>
      <c r="B383" s="3" t="str">
        <f t="shared" si="31"/>
        <v>I</v>
      </c>
      <c r="C383" s="51">
        <f t="shared" si="32"/>
        <v>51433.495999999999</v>
      </c>
      <c r="D383" t="str">
        <f t="shared" si="33"/>
        <v>vis</v>
      </c>
      <c r="E383">
        <f>VLOOKUP(C383,Active!C$21:E$957,3,FALSE)</f>
        <v>2020.0097708502635</v>
      </c>
      <c r="F383" s="3" t="s">
        <v>157</v>
      </c>
      <c r="G383" t="str">
        <f t="shared" si="34"/>
        <v>51433.4960</v>
      </c>
      <c r="H383" s="51">
        <f t="shared" si="35"/>
        <v>2020</v>
      </c>
      <c r="I383" s="70" t="s">
        <v>1261</v>
      </c>
      <c r="J383" s="71" t="s">
        <v>1262</v>
      </c>
      <c r="K383" s="70">
        <v>2020</v>
      </c>
      <c r="L383" s="70" t="s">
        <v>1263</v>
      </c>
      <c r="M383" s="71" t="s">
        <v>179</v>
      </c>
      <c r="N383" s="71"/>
      <c r="O383" s="72" t="s">
        <v>1264</v>
      </c>
      <c r="P383" s="72" t="s">
        <v>111</v>
      </c>
    </row>
    <row r="384" spans="1:16" x14ac:dyDescent="0.2">
      <c r="A384" s="51" t="str">
        <f t="shared" si="30"/>
        <v>BAVM 131 </v>
      </c>
      <c r="B384" s="3" t="str">
        <f t="shared" si="31"/>
        <v>I</v>
      </c>
      <c r="C384" s="51">
        <f t="shared" si="32"/>
        <v>51436.353999999999</v>
      </c>
      <c r="D384" t="str">
        <f t="shared" si="33"/>
        <v>vis</v>
      </c>
      <c r="E384">
        <f>VLOOKUP(C384,Active!C$21:E$957,3,FALSE)</f>
        <v>2021.0065259207581</v>
      </c>
      <c r="F384" s="3" t="s">
        <v>157</v>
      </c>
      <c r="G384" t="str">
        <f t="shared" si="34"/>
        <v>51436.354</v>
      </c>
      <c r="H384" s="51">
        <f t="shared" si="35"/>
        <v>2021</v>
      </c>
      <c r="I384" s="70" t="s">
        <v>1265</v>
      </c>
      <c r="J384" s="71" t="s">
        <v>1266</v>
      </c>
      <c r="K384" s="70">
        <v>2021</v>
      </c>
      <c r="L384" s="70" t="s">
        <v>978</v>
      </c>
      <c r="M384" s="71" t="s">
        <v>179</v>
      </c>
      <c r="N384" s="71"/>
      <c r="O384" s="72" t="s">
        <v>220</v>
      </c>
      <c r="P384" s="73" t="s">
        <v>114</v>
      </c>
    </row>
    <row r="385" spans="1:16" x14ac:dyDescent="0.2">
      <c r="A385" s="51" t="str">
        <f t="shared" si="30"/>
        <v> AOEB 7 </v>
      </c>
      <c r="B385" s="3" t="str">
        <f t="shared" si="31"/>
        <v>I</v>
      </c>
      <c r="C385" s="51">
        <f t="shared" si="32"/>
        <v>51479.368000000002</v>
      </c>
      <c r="D385" t="str">
        <f t="shared" si="33"/>
        <v>vis</v>
      </c>
      <c r="E385">
        <f>VLOOKUP(C385,Active!C$21:E$957,3,FALSE)</f>
        <v>2036.0080733673119</v>
      </c>
      <c r="F385" s="3" t="s">
        <v>157</v>
      </c>
      <c r="G385" t="str">
        <f t="shared" si="34"/>
        <v>51479.368</v>
      </c>
      <c r="H385" s="51">
        <f t="shared" si="35"/>
        <v>2036</v>
      </c>
      <c r="I385" s="70" t="s">
        <v>1267</v>
      </c>
      <c r="J385" s="71" t="s">
        <v>1268</v>
      </c>
      <c r="K385" s="70">
        <v>2036</v>
      </c>
      <c r="L385" s="70" t="s">
        <v>214</v>
      </c>
      <c r="M385" s="71" t="s">
        <v>179</v>
      </c>
      <c r="N385" s="71"/>
      <c r="O385" s="72" t="s">
        <v>1200</v>
      </c>
      <c r="P385" s="72" t="s">
        <v>116</v>
      </c>
    </row>
    <row r="386" spans="1:16" x14ac:dyDescent="0.2">
      <c r="A386" s="51" t="str">
        <f t="shared" si="30"/>
        <v> AOEB 7 </v>
      </c>
      <c r="B386" s="3" t="str">
        <f t="shared" si="31"/>
        <v>I</v>
      </c>
      <c r="C386" s="51">
        <f t="shared" si="32"/>
        <v>51496.595000000001</v>
      </c>
      <c r="D386" t="str">
        <f t="shared" si="33"/>
        <v>vis</v>
      </c>
      <c r="E386">
        <f>VLOOKUP(C386,Active!C$21:E$957,3,FALSE)</f>
        <v>2042.0161558023735</v>
      </c>
      <c r="F386" s="3" t="s">
        <v>157</v>
      </c>
      <c r="G386" t="str">
        <f t="shared" si="34"/>
        <v>51496.595</v>
      </c>
      <c r="H386" s="51">
        <f t="shared" si="35"/>
        <v>2042</v>
      </c>
      <c r="I386" s="70" t="s">
        <v>1269</v>
      </c>
      <c r="J386" s="71" t="s">
        <v>1270</v>
      </c>
      <c r="K386" s="70">
        <v>2042</v>
      </c>
      <c r="L386" s="70" t="s">
        <v>219</v>
      </c>
      <c r="M386" s="71" t="s">
        <v>179</v>
      </c>
      <c r="N386" s="71"/>
      <c r="O386" s="72" t="s">
        <v>1104</v>
      </c>
      <c r="P386" s="72" t="s">
        <v>116</v>
      </c>
    </row>
    <row r="387" spans="1:16" x14ac:dyDescent="0.2">
      <c r="A387" s="51" t="str">
        <f t="shared" si="30"/>
        <v> AOEB 7 </v>
      </c>
      <c r="B387" s="3" t="str">
        <f t="shared" si="31"/>
        <v>I</v>
      </c>
      <c r="C387" s="51">
        <f t="shared" si="32"/>
        <v>51496.601000000002</v>
      </c>
      <c r="D387" t="str">
        <f t="shared" si="33"/>
        <v>vis</v>
      </c>
      <c r="E387">
        <f>VLOOKUP(C387,Active!C$21:E$957,3,FALSE)</f>
        <v>2042.0182483602548</v>
      </c>
      <c r="F387" s="3" t="s">
        <v>157</v>
      </c>
      <c r="G387" t="str">
        <f t="shared" si="34"/>
        <v>51496.601</v>
      </c>
      <c r="H387" s="51">
        <f t="shared" si="35"/>
        <v>2042</v>
      </c>
      <c r="I387" s="70" t="s">
        <v>1271</v>
      </c>
      <c r="J387" s="71" t="s">
        <v>1272</v>
      </c>
      <c r="K387" s="70">
        <v>2042</v>
      </c>
      <c r="L387" s="70" t="s">
        <v>1273</v>
      </c>
      <c r="M387" s="71" t="s">
        <v>179</v>
      </c>
      <c r="N387" s="71"/>
      <c r="O387" s="72" t="s">
        <v>260</v>
      </c>
      <c r="P387" s="72" t="s">
        <v>116</v>
      </c>
    </row>
    <row r="388" spans="1:16" x14ac:dyDescent="0.2">
      <c r="A388" s="51" t="str">
        <f t="shared" si="30"/>
        <v> AOEB 7 </v>
      </c>
      <c r="B388" s="3" t="str">
        <f t="shared" si="31"/>
        <v>I</v>
      </c>
      <c r="C388" s="51">
        <f t="shared" si="32"/>
        <v>51516.67</v>
      </c>
      <c r="D388" t="str">
        <f t="shared" si="33"/>
        <v>vis</v>
      </c>
      <c r="E388">
        <f>VLOOKUP(C388,Active!C$21:E$957,3,FALSE)</f>
        <v>2049.0175057114616</v>
      </c>
      <c r="F388" s="3" t="s">
        <v>157</v>
      </c>
      <c r="G388" t="str">
        <f t="shared" si="34"/>
        <v>51516.670</v>
      </c>
      <c r="H388" s="51">
        <f t="shared" si="35"/>
        <v>2049</v>
      </c>
      <c r="I388" s="70" t="s">
        <v>1274</v>
      </c>
      <c r="J388" s="71" t="s">
        <v>1275</v>
      </c>
      <c r="K388" s="70">
        <v>2049</v>
      </c>
      <c r="L388" s="70" t="s">
        <v>1276</v>
      </c>
      <c r="M388" s="71" t="s">
        <v>179</v>
      </c>
      <c r="N388" s="71"/>
      <c r="O388" s="72" t="s">
        <v>1104</v>
      </c>
      <c r="P388" s="72" t="s">
        <v>116</v>
      </c>
    </row>
    <row r="389" spans="1:16" x14ac:dyDescent="0.2">
      <c r="A389" s="51" t="str">
        <f t="shared" si="30"/>
        <v> AOEB 7 </v>
      </c>
      <c r="B389" s="3" t="str">
        <f t="shared" si="31"/>
        <v>I</v>
      </c>
      <c r="C389" s="51">
        <f t="shared" si="32"/>
        <v>51539.601999999999</v>
      </c>
      <c r="D389" t="str">
        <f t="shared" si="33"/>
        <v>vis</v>
      </c>
      <c r="E389">
        <f>VLOOKUP(C389,Active!C$21:E$957,3,FALSE)</f>
        <v>2057.0152619313981</v>
      </c>
      <c r="F389" s="3" t="s">
        <v>157</v>
      </c>
      <c r="G389" t="str">
        <f t="shared" si="34"/>
        <v>51539.602</v>
      </c>
      <c r="H389" s="51">
        <f t="shared" si="35"/>
        <v>2057</v>
      </c>
      <c r="I389" s="70" t="s">
        <v>1277</v>
      </c>
      <c r="J389" s="71" t="s">
        <v>1278</v>
      </c>
      <c r="K389" s="70">
        <v>2057</v>
      </c>
      <c r="L389" s="70" t="s">
        <v>191</v>
      </c>
      <c r="M389" s="71" t="s">
        <v>179</v>
      </c>
      <c r="N389" s="71"/>
      <c r="O389" s="72" t="s">
        <v>1104</v>
      </c>
      <c r="P389" s="72" t="s">
        <v>116</v>
      </c>
    </row>
    <row r="390" spans="1:16" x14ac:dyDescent="0.2">
      <c r="A390" s="51" t="str">
        <f t="shared" si="30"/>
        <v> AOEB 7 </v>
      </c>
      <c r="B390" s="3" t="str">
        <f t="shared" si="31"/>
        <v>I</v>
      </c>
      <c r="C390" s="51">
        <f t="shared" si="32"/>
        <v>51565.39</v>
      </c>
      <c r="D390" t="str">
        <f t="shared" si="33"/>
        <v>vis</v>
      </c>
      <c r="E390">
        <f>VLOOKUP(C390,Active!C$21:E$957,3,FALSE)</f>
        <v>2066.0090757025355</v>
      </c>
      <c r="F390" s="3" t="s">
        <v>157</v>
      </c>
      <c r="G390" t="str">
        <f t="shared" si="34"/>
        <v>51565.390</v>
      </c>
      <c r="H390" s="51">
        <f t="shared" si="35"/>
        <v>2066</v>
      </c>
      <c r="I390" s="70" t="s">
        <v>1279</v>
      </c>
      <c r="J390" s="71" t="s">
        <v>1280</v>
      </c>
      <c r="K390" s="70">
        <v>2066</v>
      </c>
      <c r="L390" s="70" t="s">
        <v>1075</v>
      </c>
      <c r="M390" s="71" t="s">
        <v>179</v>
      </c>
      <c r="N390" s="71"/>
      <c r="O390" s="72" t="s">
        <v>1200</v>
      </c>
      <c r="P390" s="72" t="s">
        <v>116</v>
      </c>
    </row>
    <row r="391" spans="1:16" x14ac:dyDescent="0.2">
      <c r="A391" s="51" t="str">
        <f t="shared" si="30"/>
        <v> BBS 123 </v>
      </c>
      <c r="B391" s="3" t="str">
        <f t="shared" si="31"/>
        <v>I</v>
      </c>
      <c r="C391" s="51">
        <f t="shared" si="32"/>
        <v>51565.402999999998</v>
      </c>
      <c r="D391" t="str">
        <f t="shared" si="33"/>
        <v>vis</v>
      </c>
      <c r="E391">
        <f>VLOOKUP(C391,Active!C$21:E$957,3,FALSE)</f>
        <v>2066.0136095779435</v>
      </c>
      <c r="F391" s="3" t="s">
        <v>157</v>
      </c>
      <c r="G391" t="str">
        <f t="shared" si="34"/>
        <v>51565.403</v>
      </c>
      <c r="H391" s="51">
        <f t="shared" si="35"/>
        <v>2066</v>
      </c>
      <c r="I391" s="70" t="s">
        <v>1281</v>
      </c>
      <c r="J391" s="71" t="s">
        <v>1282</v>
      </c>
      <c r="K391" s="70">
        <v>2066</v>
      </c>
      <c r="L391" s="70" t="s">
        <v>1178</v>
      </c>
      <c r="M391" s="71" t="s">
        <v>179</v>
      </c>
      <c r="N391" s="71"/>
      <c r="O391" s="72" t="s">
        <v>184</v>
      </c>
      <c r="P391" s="72" t="s">
        <v>117</v>
      </c>
    </row>
    <row r="392" spans="1:16" x14ac:dyDescent="0.2">
      <c r="A392" s="51" t="str">
        <f t="shared" si="30"/>
        <v> BBS 123 </v>
      </c>
      <c r="B392" s="3" t="str">
        <f t="shared" si="31"/>
        <v>I</v>
      </c>
      <c r="C392" s="51">
        <f t="shared" si="32"/>
        <v>51568.267999999996</v>
      </c>
      <c r="D392" t="str">
        <f t="shared" si="33"/>
        <v>vis</v>
      </c>
      <c r="E392">
        <f>VLOOKUP(C392,Active!C$21:E$957,3,FALSE)</f>
        <v>2067.0128059659646</v>
      </c>
      <c r="F392" s="3" t="s">
        <v>157</v>
      </c>
      <c r="G392" t="str">
        <f t="shared" si="34"/>
        <v>51568.268</v>
      </c>
      <c r="H392" s="51">
        <f t="shared" si="35"/>
        <v>2067</v>
      </c>
      <c r="I392" s="70" t="s">
        <v>1283</v>
      </c>
      <c r="J392" s="71" t="s">
        <v>1284</v>
      </c>
      <c r="K392" s="70">
        <v>2067</v>
      </c>
      <c r="L392" s="70" t="s">
        <v>199</v>
      </c>
      <c r="M392" s="71" t="s">
        <v>179</v>
      </c>
      <c r="N392" s="71"/>
      <c r="O392" s="72" t="s">
        <v>184</v>
      </c>
      <c r="P392" s="72" t="s">
        <v>117</v>
      </c>
    </row>
    <row r="393" spans="1:16" x14ac:dyDescent="0.2">
      <c r="A393" s="51" t="str">
        <f t="shared" si="30"/>
        <v> AOEB 7 </v>
      </c>
      <c r="B393" s="3" t="str">
        <f t="shared" si="31"/>
        <v>I</v>
      </c>
      <c r="C393" s="51">
        <f t="shared" si="32"/>
        <v>51582.599000000002</v>
      </c>
      <c r="D393" t="str">
        <f t="shared" si="33"/>
        <v>vis</v>
      </c>
      <c r="E393">
        <f>VLOOKUP(C393,Active!C$21:E$957,3,FALSE)</f>
        <v>2072.0108804639567</v>
      </c>
      <c r="F393" s="3" t="s">
        <v>157</v>
      </c>
      <c r="G393" t="str">
        <f t="shared" si="34"/>
        <v>51582.599</v>
      </c>
      <c r="H393" s="51">
        <f t="shared" si="35"/>
        <v>2072</v>
      </c>
      <c r="I393" s="70" t="s">
        <v>1285</v>
      </c>
      <c r="J393" s="71" t="s">
        <v>1286</v>
      </c>
      <c r="K393" s="70">
        <v>2072</v>
      </c>
      <c r="L393" s="70" t="s">
        <v>1103</v>
      </c>
      <c r="M393" s="71" t="s">
        <v>179</v>
      </c>
      <c r="N393" s="71"/>
      <c r="O393" s="72" t="s">
        <v>260</v>
      </c>
      <c r="P393" s="72" t="s">
        <v>116</v>
      </c>
    </row>
    <row r="394" spans="1:16" x14ac:dyDescent="0.2">
      <c r="A394" s="51" t="str">
        <f t="shared" si="30"/>
        <v> AOEB 7 </v>
      </c>
      <c r="B394" s="3" t="str">
        <f t="shared" si="31"/>
        <v>I</v>
      </c>
      <c r="C394" s="51">
        <f t="shared" si="32"/>
        <v>51608.396000000001</v>
      </c>
      <c r="D394" t="str">
        <f t="shared" si="33"/>
        <v>vis</v>
      </c>
      <c r="E394">
        <f>VLOOKUP(C394,Active!C$21:E$957,3,FALSE)</f>
        <v>2081.0078330719148</v>
      </c>
      <c r="F394" s="3" t="s">
        <v>157</v>
      </c>
      <c r="G394" t="str">
        <f t="shared" si="34"/>
        <v>51608.396</v>
      </c>
      <c r="H394" s="51">
        <f t="shared" si="35"/>
        <v>2081</v>
      </c>
      <c r="I394" s="70" t="s">
        <v>1287</v>
      </c>
      <c r="J394" s="71" t="s">
        <v>1288</v>
      </c>
      <c r="K394" s="70">
        <v>2081</v>
      </c>
      <c r="L394" s="70" t="s">
        <v>809</v>
      </c>
      <c r="M394" s="71" t="s">
        <v>179</v>
      </c>
      <c r="N394" s="71"/>
      <c r="O394" s="72" t="s">
        <v>1200</v>
      </c>
      <c r="P394" s="72" t="s">
        <v>116</v>
      </c>
    </row>
    <row r="395" spans="1:16" x14ac:dyDescent="0.2">
      <c r="A395" s="51" t="str">
        <f t="shared" ref="A395:A458" si="36">P395</f>
        <v>OEJV 0074 </v>
      </c>
      <c r="B395" s="3" t="str">
        <f t="shared" ref="B395:B458" si="37">IF(H395=INT(H395),"I","II")</f>
        <v>I</v>
      </c>
      <c r="C395" s="51">
        <f t="shared" ref="C395:C458" si="38">1*G395</f>
        <v>51757.499000000003</v>
      </c>
      <c r="D395" t="str">
        <f t="shared" ref="D395:D458" si="39">VLOOKUP(F395,I$1:J$5,2,FALSE)</f>
        <v>vis</v>
      </c>
      <c r="E395" t="e">
        <f>VLOOKUP(C395,Active!C$21:E$957,3,FALSE)</f>
        <v>#N/A</v>
      </c>
      <c r="F395" s="3" t="s">
        <v>157</v>
      </c>
      <c r="G395" t="str">
        <f t="shared" ref="G395:G458" si="40">MID(I395,3,LEN(I395)-3)</f>
        <v>51757.499</v>
      </c>
      <c r="H395" s="51">
        <f t="shared" ref="H395:H458" si="41">1*K395</f>
        <v>2133</v>
      </c>
      <c r="I395" s="70" t="s">
        <v>1289</v>
      </c>
      <c r="J395" s="71" t="s">
        <v>1290</v>
      </c>
      <c r="K395" s="70">
        <v>2133</v>
      </c>
      <c r="L395" s="70" t="s">
        <v>194</v>
      </c>
      <c r="M395" s="71" t="s">
        <v>179</v>
      </c>
      <c r="N395" s="71"/>
      <c r="O395" s="72" t="s">
        <v>1291</v>
      </c>
      <c r="P395" s="73" t="s">
        <v>181</v>
      </c>
    </row>
    <row r="396" spans="1:16" x14ac:dyDescent="0.2">
      <c r="A396" s="51" t="str">
        <f t="shared" si="36"/>
        <v>OEJV 0074 </v>
      </c>
      <c r="B396" s="3" t="str">
        <f t="shared" si="37"/>
        <v>I</v>
      </c>
      <c r="C396" s="51">
        <f t="shared" si="38"/>
        <v>51757.517999999996</v>
      </c>
      <c r="D396" t="str">
        <f t="shared" si="39"/>
        <v>vis</v>
      </c>
      <c r="E396" t="e">
        <f>VLOOKUP(C396,Active!C$21:E$957,3,FALSE)</f>
        <v>#N/A</v>
      </c>
      <c r="F396" s="3" t="s">
        <v>157</v>
      </c>
      <c r="G396" t="str">
        <f t="shared" si="40"/>
        <v>51757.518</v>
      </c>
      <c r="H396" s="51">
        <f t="shared" si="41"/>
        <v>2133</v>
      </c>
      <c r="I396" s="70" t="s">
        <v>1292</v>
      </c>
      <c r="J396" s="71" t="s">
        <v>1293</v>
      </c>
      <c r="K396" s="70">
        <v>2133</v>
      </c>
      <c r="L396" s="70" t="s">
        <v>191</v>
      </c>
      <c r="M396" s="71" t="s">
        <v>179</v>
      </c>
      <c r="N396" s="71"/>
      <c r="O396" s="72" t="s">
        <v>1294</v>
      </c>
      <c r="P396" s="73" t="s">
        <v>181</v>
      </c>
    </row>
    <row r="397" spans="1:16" x14ac:dyDescent="0.2">
      <c r="A397" s="51" t="str">
        <f t="shared" si="36"/>
        <v> AOEB 7 </v>
      </c>
      <c r="B397" s="3" t="str">
        <f t="shared" si="37"/>
        <v>I</v>
      </c>
      <c r="C397" s="51">
        <f t="shared" si="38"/>
        <v>51906.625</v>
      </c>
      <c r="D397" t="str">
        <f t="shared" si="39"/>
        <v>vis</v>
      </c>
      <c r="E397">
        <f>VLOOKUP(C397,Active!C$21:E$957,3,FALSE)</f>
        <v>2185.0180737711748</v>
      </c>
      <c r="F397" s="3" t="s">
        <v>157</v>
      </c>
      <c r="G397" t="str">
        <f t="shared" si="40"/>
        <v>51906.625</v>
      </c>
      <c r="H397" s="51">
        <f t="shared" si="41"/>
        <v>2185</v>
      </c>
      <c r="I397" s="70" t="s">
        <v>1295</v>
      </c>
      <c r="J397" s="71" t="s">
        <v>1296</v>
      </c>
      <c r="K397" s="70">
        <v>2185</v>
      </c>
      <c r="L397" s="70" t="s">
        <v>1273</v>
      </c>
      <c r="M397" s="71" t="s">
        <v>179</v>
      </c>
      <c r="N397" s="71"/>
      <c r="O397" s="72" t="s">
        <v>260</v>
      </c>
      <c r="P397" s="72" t="s">
        <v>116</v>
      </c>
    </row>
    <row r="398" spans="1:16" x14ac:dyDescent="0.2">
      <c r="A398" s="51" t="str">
        <f t="shared" si="36"/>
        <v> AOEB 7 </v>
      </c>
      <c r="B398" s="3" t="str">
        <f t="shared" si="37"/>
        <v>I</v>
      </c>
      <c r="C398" s="51">
        <f t="shared" si="38"/>
        <v>51929.544999999998</v>
      </c>
      <c r="D398" t="str">
        <f t="shared" si="39"/>
        <v>vis</v>
      </c>
      <c r="E398">
        <f>VLOOKUP(C398,Active!C$21:E$957,3,FALSE)</f>
        <v>2193.0116448753492</v>
      </c>
      <c r="F398" s="3" t="s">
        <v>157</v>
      </c>
      <c r="G398" t="str">
        <f t="shared" si="40"/>
        <v>51929.545</v>
      </c>
      <c r="H398" s="51">
        <f t="shared" si="41"/>
        <v>2193</v>
      </c>
      <c r="I398" s="70" t="s">
        <v>1297</v>
      </c>
      <c r="J398" s="71" t="s">
        <v>1298</v>
      </c>
      <c r="K398" s="70">
        <v>2193</v>
      </c>
      <c r="L398" s="70" t="s">
        <v>1117</v>
      </c>
      <c r="M398" s="71" t="s">
        <v>179</v>
      </c>
      <c r="N398" s="71"/>
      <c r="O398" s="72" t="s">
        <v>1104</v>
      </c>
      <c r="P398" s="72" t="s">
        <v>116</v>
      </c>
    </row>
    <row r="399" spans="1:16" x14ac:dyDescent="0.2">
      <c r="A399" s="51" t="str">
        <f t="shared" si="36"/>
        <v>VSB 39 </v>
      </c>
      <c r="B399" s="3" t="str">
        <f t="shared" si="37"/>
        <v>I</v>
      </c>
      <c r="C399" s="51">
        <f t="shared" si="38"/>
        <v>52176.152999999998</v>
      </c>
      <c r="D399" t="str">
        <f t="shared" si="39"/>
        <v>vis</v>
      </c>
      <c r="E399">
        <f>VLOOKUP(C399,Active!C$21:E$957,3,FALSE)</f>
        <v>2279.0185638482299</v>
      </c>
      <c r="F399" s="3" t="s">
        <v>157</v>
      </c>
      <c r="G399" t="str">
        <f t="shared" si="40"/>
        <v>52176.153</v>
      </c>
      <c r="H399" s="51">
        <f t="shared" si="41"/>
        <v>2279</v>
      </c>
      <c r="I399" s="70" t="s">
        <v>1299</v>
      </c>
      <c r="J399" s="71" t="s">
        <v>1300</v>
      </c>
      <c r="K399" s="70">
        <v>2279</v>
      </c>
      <c r="L399" s="70" t="s">
        <v>211</v>
      </c>
      <c r="M399" s="71" t="s">
        <v>179</v>
      </c>
      <c r="N399" s="71"/>
      <c r="O399" s="72" t="s">
        <v>1301</v>
      </c>
      <c r="P399" s="73" t="s">
        <v>120</v>
      </c>
    </row>
    <row r="400" spans="1:16" x14ac:dyDescent="0.2">
      <c r="A400" s="51" t="str">
        <f t="shared" si="36"/>
        <v>VSB 39 </v>
      </c>
      <c r="B400" s="3" t="str">
        <f t="shared" si="37"/>
        <v>I</v>
      </c>
      <c r="C400" s="51">
        <f t="shared" si="38"/>
        <v>52196.22</v>
      </c>
      <c r="D400" t="str">
        <f t="shared" si="39"/>
        <v>vis</v>
      </c>
      <c r="E400">
        <f>VLOOKUP(C400,Active!C$21:E$957,3,FALSE)</f>
        <v>2286.0171236801452</v>
      </c>
      <c r="F400" s="3" t="s">
        <v>157</v>
      </c>
      <c r="G400" t="str">
        <f t="shared" si="40"/>
        <v>52196.220</v>
      </c>
      <c r="H400" s="51">
        <f t="shared" si="41"/>
        <v>2286</v>
      </c>
      <c r="I400" s="70" t="s">
        <v>1302</v>
      </c>
      <c r="J400" s="71" t="s">
        <v>1303</v>
      </c>
      <c r="K400" s="70">
        <v>2286</v>
      </c>
      <c r="L400" s="70" t="s">
        <v>1304</v>
      </c>
      <c r="M400" s="71" t="s">
        <v>179</v>
      </c>
      <c r="N400" s="71"/>
      <c r="O400" s="72" t="s">
        <v>1305</v>
      </c>
      <c r="P400" s="73" t="s">
        <v>120</v>
      </c>
    </row>
    <row r="401" spans="1:16" x14ac:dyDescent="0.2">
      <c r="A401" s="51" t="str">
        <f t="shared" si="36"/>
        <v> AOEB 7 </v>
      </c>
      <c r="B401" s="3" t="str">
        <f t="shared" si="37"/>
        <v>I</v>
      </c>
      <c r="C401" s="51">
        <f t="shared" si="38"/>
        <v>52207.682999999997</v>
      </c>
      <c r="D401" t="str">
        <f t="shared" si="39"/>
        <v>vis</v>
      </c>
      <c r="E401">
        <f>VLOOKUP(C401,Active!C$21:E$957,3,FALSE)</f>
        <v>2290.014955511172</v>
      </c>
      <c r="F401" s="3" t="s">
        <v>157</v>
      </c>
      <c r="G401" t="str">
        <f t="shared" si="40"/>
        <v>52207.683</v>
      </c>
      <c r="H401" s="51">
        <f t="shared" si="41"/>
        <v>2290</v>
      </c>
      <c r="I401" s="70" t="s">
        <v>1306</v>
      </c>
      <c r="J401" s="71" t="s">
        <v>1307</v>
      </c>
      <c r="K401" s="70">
        <v>2290</v>
      </c>
      <c r="L401" s="70" t="s">
        <v>1308</v>
      </c>
      <c r="M401" s="71" t="s">
        <v>179</v>
      </c>
      <c r="N401" s="71"/>
      <c r="O401" s="72" t="s">
        <v>1112</v>
      </c>
      <c r="P401" s="72" t="s">
        <v>116</v>
      </c>
    </row>
    <row r="402" spans="1:16" x14ac:dyDescent="0.2">
      <c r="A402" s="51" t="str">
        <f t="shared" si="36"/>
        <v>BAVM 154 </v>
      </c>
      <c r="B402" s="3" t="str">
        <f t="shared" si="37"/>
        <v>I</v>
      </c>
      <c r="C402" s="51">
        <f t="shared" si="38"/>
        <v>52213.430999999997</v>
      </c>
      <c r="D402" t="str">
        <f t="shared" si="39"/>
        <v>vis</v>
      </c>
      <c r="E402">
        <f>VLOOKUP(C402,Active!C$21:E$957,3,FALSE)</f>
        <v>2292.0196259608574</v>
      </c>
      <c r="F402" s="3" t="s">
        <v>157</v>
      </c>
      <c r="G402" t="str">
        <f t="shared" si="40"/>
        <v>52213.431</v>
      </c>
      <c r="H402" s="51">
        <f t="shared" si="41"/>
        <v>2292</v>
      </c>
      <c r="I402" s="70" t="s">
        <v>1309</v>
      </c>
      <c r="J402" s="71" t="s">
        <v>1310</v>
      </c>
      <c r="K402" s="70">
        <v>2292</v>
      </c>
      <c r="L402" s="70" t="s">
        <v>1311</v>
      </c>
      <c r="M402" s="71" t="s">
        <v>179</v>
      </c>
      <c r="N402" s="71"/>
      <c r="O402" s="72" t="s">
        <v>234</v>
      </c>
      <c r="P402" s="73" t="s">
        <v>121</v>
      </c>
    </row>
    <row r="403" spans="1:16" x14ac:dyDescent="0.2">
      <c r="A403" s="51" t="str">
        <f t="shared" si="36"/>
        <v> AOEB 7 </v>
      </c>
      <c r="B403" s="3" t="str">
        <f t="shared" si="37"/>
        <v>I</v>
      </c>
      <c r="C403" s="51">
        <f t="shared" si="38"/>
        <v>52230.633000000002</v>
      </c>
      <c r="D403" t="str">
        <f t="shared" si="39"/>
        <v>vis</v>
      </c>
      <c r="E403">
        <f>VLOOKUP(C403,Active!C$21:E$957,3,FALSE)</f>
        <v>2298.0189894047521</v>
      </c>
      <c r="F403" s="3" t="s">
        <v>157</v>
      </c>
      <c r="G403" t="str">
        <f t="shared" si="40"/>
        <v>52230.633</v>
      </c>
      <c r="H403" s="51">
        <f t="shared" si="41"/>
        <v>2298</v>
      </c>
      <c r="I403" s="70" t="s">
        <v>1312</v>
      </c>
      <c r="J403" s="71" t="s">
        <v>1313</v>
      </c>
      <c r="K403" s="70">
        <v>2298</v>
      </c>
      <c r="L403" s="70" t="s">
        <v>1314</v>
      </c>
      <c r="M403" s="71" t="s">
        <v>179</v>
      </c>
      <c r="N403" s="71"/>
      <c r="O403" s="72" t="s">
        <v>260</v>
      </c>
      <c r="P403" s="72" t="s">
        <v>116</v>
      </c>
    </row>
    <row r="404" spans="1:16" x14ac:dyDescent="0.2">
      <c r="A404" s="51" t="str">
        <f t="shared" si="36"/>
        <v> AOEB 7 </v>
      </c>
      <c r="B404" s="3" t="str">
        <f t="shared" si="37"/>
        <v>I</v>
      </c>
      <c r="C404" s="51">
        <f t="shared" si="38"/>
        <v>52230.642999999996</v>
      </c>
      <c r="D404" t="str">
        <f t="shared" si="39"/>
        <v>vis</v>
      </c>
      <c r="E404">
        <f>VLOOKUP(C404,Active!C$21:E$957,3,FALSE)</f>
        <v>2298.0224770012178</v>
      </c>
      <c r="F404" s="3" t="s">
        <v>157</v>
      </c>
      <c r="G404" t="str">
        <f t="shared" si="40"/>
        <v>52230.643</v>
      </c>
      <c r="H404" s="51">
        <f t="shared" si="41"/>
        <v>2298</v>
      </c>
      <c r="I404" s="70" t="s">
        <v>1315</v>
      </c>
      <c r="J404" s="71" t="s">
        <v>1316</v>
      </c>
      <c r="K404" s="70">
        <v>2298</v>
      </c>
      <c r="L404" s="70" t="s">
        <v>224</v>
      </c>
      <c r="M404" s="71" t="s">
        <v>179</v>
      </c>
      <c r="N404" s="71"/>
      <c r="O404" s="72" t="s">
        <v>1104</v>
      </c>
      <c r="P404" s="72" t="s">
        <v>116</v>
      </c>
    </row>
    <row r="405" spans="1:16" x14ac:dyDescent="0.2">
      <c r="A405" s="51" t="str">
        <f t="shared" si="36"/>
        <v>VSB 39 </v>
      </c>
      <c r="B405" s="3" t="str">
        <f t="shared" si="37"/>
        <v>I</v>
      </c>
      <c r="C405" s="51">
        <f t="shared" si="38"/>
        <v>52239.235999999997</v>
      </c>
      <c r="D405" t="str">
        <f t="shared" si="39"/>
        <v>vis</v>
      </c>
      <c r="E405">
        <f>VLOOKUP(C405,Active!C$21:E$957,3,FALSE)</f>
        <v>2301.0193686459902</v>
      </c>
      <c r="F405" s="3" t="s">
        <v>157</v>
      </c>
      <c r="G405" t="str">
        <f t="shared" si="40"/>
        <v>52239.236</v>
      </c>
      <c r="H405" s="51">
        <f t="shared" si="41"/>
        <v>2301</v>
      </c>
      <c r="I405" s="70" t="s">
        <v>1317</v>
      </c>
      <c r="J405" s="71" t="s">
        <v>1318</v>
      </c>
      <c r="K405" s="70">
        <v>2301</v>
      </c>
      <c r="L405" s="70" t="s">
        <v>1172</v>
      </c>
      <c r="M405" s="71" t="s">
        <v>179</v>
      </c>
      <c r="N405" s="71"/>
      <c r="O405" s="72" t="s">
        <v>1305</v>
      </c>
      <c r="P405" s="73" t="s">
        <v>120</v>
      </c>
    </row>
    <row r="406" spans="1:16" x14ac:dyDescent="0.2">
      <c r="A406" s="51" t="str">
        <f t="shared" si="36"/>
        <v>VSB 39 </v>
      </c>
      <c r="B406" s="3" t="str">
        <f t="shared" si="37"/>
        <v>I</v>
      </c>
      <c r="C406" s="51">
        <f t="shared" si="38"/>
        <v>52242.075299999997</v>
      </c>
      <c r="D406" t="str">
        <f t="shared" si="39"/>
        <v>vis</v>
      </c>
      <c r="E406">
        <f>VLOOKUP(C406,Active!C$21:E$957,3,FALSE)</f>
        <v>2302.0096019110897</v>
      </c>
      <c r="F406" s="3" t="s">
        <v>157</v>
      </c>
      <c r="G406" t="str">
        <f t="shared" si="40"/>
        <v>52242.0753</v>
      </c>
      <c r="H406" s="51">
        <f t="shared" si="41"/>
        <v>2302</v>
      </c>
      <c r="I406" s="70" t="s">
        <v>1319</v>
      </c>
      <c r="J406" s="71" t="s">
        <v>1320</v>
      </c>
      <c r="K406" s="70">
        <v>2302</v>
      </c>
      <c r="L406" s="70" t="s">
        <v>1321</v>
      </c>
      <c r="M406" s="71" t="s">
        <v>179</v>
      </c>
      <c r="N406" s="71"/>
      <c r="O406" s="72" t="s">
        <v>1301</v>
      </c>
      <c r="P406" s="73" t="s">
        <v>120</v>
      </c>
    </row>
    <row r="407" spans="1:16" x14ac:dyDescent="0.2">
      <c r="A407" s="51" t="str">
        <f t="shared" si="36"/>
        <v>VSB 39 </v>
      </c>
      <c r="B407" s="3" t="str">
        <f t="shared" si="37"/>
        <v>I</v>
      </c>
      <c r="C407" s="51">
        <f t="shared" si="38"/>
        <v>52242.086000000003</v>
      </c>
      <c r="D407" t="str">
        <f t="shared" si="39"/>
        <v>vis</v>
      </c>
      <c r="E407">
        <f>VLOOKUP(C407,Active!C$21:E$957,3,FALSE)</f>
        <v>2302.0133336393123</v>
      </c>
      <c r="F407" s="3" t="s">
        <v>157</v>
      </c>
      <c r="G407" t="str">
        <f t="shared" si="40"/>
        <v>52242.086</v>
      </c>
      <c r="H407" s="51">
        <f t="shared" si="41"/>
        <v>2302</v>
      </c>
      <c r="I407" s="70" t="s">
        <v>1322</v>
      </c>
      <c r="J407" s="71" t="s">
        <v>1323</v>
      </c>
      <c r="K407" s="70">
        <v>2302</v>
      </c>
      <c r="L407" s="70" t="s">
        <v>1143</v>
      </c>
      <c r="M407" s="71" t="s">
        <v>179</v>
      </c>
      <c r="N407" s="71"/>
      <c r="O407" s="72" t="s">
        <v>1324</v>
      </c>
      <c r="P407" s="73" t="s">
        <v>120</v>
      </c>
    </row>
    <row r="408" spans="1:16" x14ac:dyDescent="0.2">
      <c r="A408" s="51" t="str">
        <f t="shared" si="36"/>
        <v> AOEB 7 </v>
      </c>
      <c r="B408" s="3" t="str">
        <f t="shared" si="37"/>
        <v>I</v>
      </c>
      <c r="C408" s="51">
        <f t="shared" si="38"/>
        <v>52253.565999999999</v>
      </c>
      <c r="D408" t="str">
        <f t="shared" si="39"/>
        <v>vis</v>
      </c>
      <c r="E408">
        <f>VLOOKUP(C408,Active!C$21:E$957,3,FALSE)</f>
        <v>2306.0170943843341</v>
      </c>
      <c r="F408" s="3" t="s">
        <v>157</v>
      </c>
      <c r="G408" t="str">
        <f t="shared" si="40"/>
        <v>52253.566</v>
      </c>
      <c r="H408" s="51">
        <f t="shared" si="41"/>
        <v>2306</v>
      </c>
      <c r="I408" s="70" t="s">
        <v>1325</v>
      </c>
      <c r="J408" s="71" t="s">
        <v>1326</v>
      </c>
      <c r="K408" s="70">
        <v>2306</v>
      </c>
      <c r="L408" s="70" t="s">
        <v>1304</v>
      </c>
      <c r="M408" s="71" t="s">
        <v>179</v>
      </c>
      <c r="N408" s="71"/>
      <c r="O408" s="72" t="s">
        <v>260</v>
      </c>
      <c r="P408" s="72" t="s">
        <v>116</v>
      </c>
    </row>
    <row r="409" spans="1:16" x14ac:dyDescent="0.2">
      <c r="A409" s="51" t="str">
        <f t="shared" si="36"/>
        <v>BAVM 154 </v>
      </c>
      <c r="B409" s="3" t="str">
        <f t="shared" si="37"/>
        <v>I</v>
      </c>
      <c r="C409" s="51">
        <f t="shared" si="38"/>
        <v>52279.351000000002</v>
      </c>
      <c r="D409" t="str">
        <f t="shared" si="39"/>
        <v>vis</v>
      </c>
      <c r="E409">
        <f>VLOOKUP(C409,Active!C$21:E$957,3,FALSE)</f>
        <v>2315.0098618765323</v>
      </c>
      <c r="F409" s="3" t="s">
        <v>157</v>
      </c>
      <c r="G409" t="str">
        <f t="shared" si="40"/>
        <v>52279.351</v>
      </c>
      <c r="H409" s="51">
        <f t="shared" si="41"/>
        <v>2315</v>
      </c>
      <c r="I409" s="70" t="s">
        <v>1327</v>
      </c>
      <c r="J409" s="71" t="s">
        <v>1328</v>
      </c>
      <c r="K409" s="70">
        <v>2315</v>
      </c>
      <c r="L409" s="70" t="s">
        <v>1195</v>
      </c>
      <c r="M409" s="71" t="s">
        <v>179</v>
      </c>
      <c r="N409" s="71"/>
      <c r="O409" s="72" t="s">
        <v>234</v>
      </c>
      <c r="P409" s="73" t="s">
        <v>121</v>
      </c>
    </row>
    <row r="410" spans="1:16" x14ac:dyDescent="0.2">
      <c r="A410" s="51" t="str">
        <f t="shared" si="36"/>
        <v> AOEB 7 </v>
      </c>
      <c r="B410" s="3" t="str">
        <f t="shared" si="37"/>
        <v>I</v>
      </c>
      <c r="C410" s="51">
        <f t="shared" si="38"/>
        <v>52296.578999999998</v>
      </c>
      <c r="D410" t="str">
        <f t="shared" si="39"/>
        <v>vis</v>
      </c>
      <c r="E410">
        <f>VLOOKUP(C410,Active!C$21:E$957,3,FALSE)</f>
        <v>2321.0182930712399</v>
      </c>
      <c r="F410" s="3" t="s">
        <v>157</v>
      </c>
      <c r="G410" t="str">
        <f t="shared" si="40"/>
        <v>52296.579</v>
      </c>
      <c r="H410" s="51">
        <f t="shared" si="41"/>
        <v>2321</v>
      </c>
      <c r="I410" s="70" t="s">
        <v>1329</v>
      </c>
      <c r="J410" s="71" t="s">
        <v>1330</v>
      </c>
      <c r="K410" s="70">
        <v>2321</v>
      </c>
      <c r="L410" s="70" t="s">
        <v>1273</v>
      </c>
      <c r="M410" s="71" t="s">
        <v>179</v>
      </c>
      <c r="N410" s="71"/>
      <c r="O410" s="72" t="s">
        <v>260</v>
      </c>
      <c r="P410" s="72" t="s">
        <v>116</v>
      </c>
    </row>
    <row r="411" spans="1:16" x14ac:dyDescent="0.2">
      <c r="A411" s="51" t="str">
        <f t="shared" si="36"/>
        <v> AOEB 7 </v>
      </c>
      <c r="B411" s="3" t="str">
        <f t="shared" si="37"/>
        <v>I</v>
      </c>
      <c r="C411" s="51">
        <f t="shared" si="38"/>
        <v>52316.648999999998</v>
      </c>
      <c r="D411" t="str">
        <f t="shared" si="39"/>
        <v>vis</v>
      </c>
      <c r="E411">
        <f>VLOOKUP(C411,Active!C$21:E$957,3,FALSE)</f>
        <v>2328.0178991820949</v>
      </c>
      <c r="F411" s="3" t="s">
        <v>157</v>
      </c>
      <c r="G411" t="str">
        <f t="shared" si="40"/>
        <v>52316.649</v>
      </c>
      <c r="H411" s="51">
        <f t="shared" si="41"/>
        <v>2328</v>
      </c>
      <c r="I411" s="70" t="s">
        <v>1331</v>
      </c>
      <c r="J411" s="71" t="s">
        <v>1332</v>
      </c>
      <c r="K411" s="70">
        <v>2328</v>
      </c>
      <c r="L411" s="70" t="s">
        <v>178</v>
      </c>
      <c r="M411" s="71" t="s">
        <v>179</v>
      </c>
      <c r="N411" s="71"/>
      <c r="O411" s="72" t="s">
        <v>260</v>
      </c>
      <c r="P411" s="72" t="s">
        <v>116</v>
      </c>
    </row>
    <row r="412" spans="1:16" x14ac:dyDescent="0.2">
      <c r="A412" s="51" t="str">
        <f t="shared" si="36"/>
        <v>OEJV 0074 </v>
      </c>
      <c r="B412" s="3" t="str">
        <f t="shared" si="37"/>
        <v>I</v>
      </c>
      <c r="C412" s="51">
        <f t="shared" si="38"/>
        <v>52322.387999999999</v>
      </c>
      <c r="D412" t="str">
        <f t="shared" si="39"/>
        <v>vis</v>
      </c>
      <c r="E412" t="e">
        <f>VLOOKUP(C412,Active!C$21:E$957,3,FALSE)</f>
        <v>#N/A</v>
      </c>
      <c r="F412" s="3" t="s">
        <v>157</v>
      </c>
      <c r="G412" t="str">
        <f t="shared" si="40"/>
        <v>52322.388</v>
      </c>
      <c r="H412" s="51">
        <f t="shared" si="41"/>
        <v>2330</v>
      </c>
      <c r="I412" s="70" t="s">
        <v>1333</v>
      </c>
      <c r="J412" s="71" t="s">
        <v>1334</v>
      </c>
      <c r="K412" s="70">
        <v>2330</v>
      </c>
      <c r="L412" s="70" t="s">
        <v>1172</v>
      </c>
      <c r="M412" s="71" t="s">
        <v>179</v>
      </c>
      <c r="N412" s="71"/>
      <c r="O412" s="72" t="s">
        <v>180</v>
      </c>
      <c r="P412" s="73" t="s">
        <v>181</v>
      </c>
    </row>
    <row r="413" spans="1:16" x14ac:dyDescent="0.2">
      <c r="A413" s="51" t="str">
        <f t="shared" si="36"/>
        <v>OEJV 0074 </v>
      </c>
      <c r="B413" s="3" t="str">
        <f t="shared" si="37"/>
        <v>I</v>
      </c>
      <c r="C413" s="51">
        <f t="shared" si="38"/>
        <v>52345.336000000003</v>
      </c>
      <c r="D413" t="str">
        <f t="shared" si="39"/>
        <v>vis</v>
      </c>
      <c r="E413" t="e">
        <f>VLOOKUP(C413,Active!C$21:E$957,3,FALSE)</f>
        <v>#N/A</v>
      </c>
      <c r="F413" s="3" t="s">
        <v>157</v>
      </c>
      <c r="G413" t="str">
        <f t="shared" si="40"/>
        <v>52345.336</v>
      </c>
      <c r="H413" s="51">
        <f t="shared" si="41"/>
        <v>2338</v>
      </c>
      <c r="I413" s="70" t="s">
        <v>1335</v>
      </c>
      <c r="J413" s="71" t="s">
        <v>1336</v>
      </c>
      <c r="K413" s="70">
        <v>2338</v>
      </c>
      <c r="L413" s="70" t="s">
        <v>1337</v>
      </c>
      <c r="M413" s="71" t="s">
        <v>179</v>
      </c>
      <c r="N413" s="71"/>
      <c r="O413" s="72" t="s">
        <v>180</v>
      </c>
      <c r="P413" s="73" t="s">
        <v>181</v>
      </c>
    </row>
    <row r="414" spans="1:16" x14ac:dyDescent="0.2">
      <c r="A414" s="51" t="str">
        <f t="shared" si="36"/>
        <v> AOEB 10 </v>
      </c>
      <c r="B414" s="3" t="str">
        <f t="shared" si="37"/>
        <v>I</v>
      </c>
      <c r="C414" s="51">
        <f t="shared" si="38"/>
        <v>52531.7</v>
      </c>
      <c r="D414" t="str">
        <f t="shared" si="39"/>
        <v>vis</v>
      </c>
      <c r="E414">
        <f>VLOOKUP(C414,Active!C$21:E$957,3,FALSE)</f>
        <v>2403.0190099815695</v>
      </c>
      <c r="F414" s="3" t="s">
        <v>157</v>
      </c>
      <c r="G414" t="str">
        <f t="shared" si="40"/>
        <v>52531.700</v>
      </c>
      <c r="H414" s="51">
        <f t="shared" si="41"/>
        <v>2403</v>
      </c>
      <c r="I414" s="70" t="s">
        <v>1338</v>
      </c>
      <c r="J414" s="71" t="s">
        <v>1339</v>
      </c>
      <c r="K414" s="70">
        <v>2403</v>
      </c>
      <c r="L414" s="70" t="s">
        <v>1314</v>
      </c>
      <c r="M414" s="71" t="s">
        <v>179</v>
      </c>
      <c r="N414" s="71"/>
      <c r="O414" s="72" t="s">
        <v>1340</v>
      </c>
      <c r="P414" s="72" t="s">
        <v>122</v>
      </c>
    </row>
    <row r="415" spans="1:16" x14ac:dyDescent="0.2">
      <c r="A415" s="51" t="str">
        <f t="shared" si="36"/>
        <v>VSB 40 </v>
      </c>
      <c r="B415" s="3" t="str">
        <f t="shared" si="37"/>
        <v>I</v>
      </c>
      <c r="C415" s="51">
        <f t="shared" si="38"/>
        <v>52568.966999999997</v>
      </c>
      <c r="D415" t="str">
        <f t="shared" si="39"/>
        <v>vis</v>
      </c>
      <c r="E415">
        <f>VLOOKUP(C415,Active!C$21:E$957,3,FALSE)</f>
        <v>2416.0162357380832</v>
      </c>
      <c r="F415" s="3" t="s">
        <v>157</v>
      </c>
      <c r="G415" t="str">
        <f t="shared" si="40"/>
        <v>52568.967</v>
      </c>
      <c r="H415" s="51">
        <f t="shared" si="41"/>
        <v>2416</v>
      </c>
      <c r="I415" s="70" t="s">
        <v>1341</v>
      </c>
      <c r="J415" s="71" t="s">
        <v>1342</v>
      </c>
      <c r="K415" s="70">
        <v>2416</v>
      </c>
      <c r="L415" s="70" t="s">
        <v>219</v>
      </c>
      <c r="M415" s="71" t="s">
        <v>179</v>
      </c>
      <c r="N415" s="71"/>
      <c r="O415" s="72" t="s">
        <v>1343</v>
      </c>
      <c r="P415" s="73" t="s">
        <v>123</v>
      </c>
    </row>
    <row r="416" spans="1:16" x14ac:dyDescent="0.2">
      <c r="A416" s="51" t="str">
        <f t="shared" si="36"/>
        <v>VSB 40 </v>
      </c>
      <c r="B416" s="3" t="str">
        <f t="shared" si="37"/>
        <v>I</v>
      </c>
      <c r="C416" s="51">
        <f t="shared" si="38"/>
        <v>52568.974999999999</v>
      </c>
      <c r="D416" t="str">
        <f t="shared" si="39"/>
        <v>vis</v>
      </c>
      <c r="E416">
        <f>VLOOKUP(C416,Active!C$21:E$957,3,FALSE)</f>
        <v>2416.0190258152579</v>
      </c>
      <c r="F416" s="3" t="s">
        <v>157</v>
      </c>
      <c r="G416" t="str">
        <f t="shared" si="40"/>
        <v>52568.975</v>
      </c>
      <c r="H416" s="51">
        <f t="shared" si="41"/>
        <v>2416</v>
      </c>
      <c r="I416" s="70" t="s">
        <v>1344</v>
      </c>
      <c r="J416" s="71" t="s">
        <v>1345</v>
      </c>
      <c r="K416" s="70">
        <v>2416</v>
      </c>
      <c r="L416" s="70" t="s">
        <v>1314</v>
      </c>
      <c r="M416" s="71" t="s">
        <v>179</v>
      </c>
      <c r="N416" s="71"/>
      <c r="O416" s="72" t="s">
        <v>1346</v>
      </c>
      <c r="P416" s="73" t="s">
        <v>123</v>
      </c>
    </row>
    <row r="417" spans="1:16" x14ac:dyDescent="0.2">
      <c r="A417" s="51" t="str">
        <f t="shared" si="36"/>
        <v> AOEB 10 </v>
      </c>
      <c r="B417" s="3" t="str">
        <f t="shared" si="37"/>
        <v>I</v>
      </c>
      <c r="C417" s="51">
        <f t="shared" si="38"/>
        <v>52574.716</v>
      </c>
      <c r="D417" t="str">
        <f t="shared" si="39"/>
        <v>vis</v>
      </c>
      <c r="E417">
        <f>VLOOKUP(C417,Active!C$21:E$957,3,FALSE)</f>
        <v>2418.0212549474168</v>
      </c>
      <c r="F417" s="3" t="s">
        <v>157</v>
      </c>
      <c r="G417" t="str">
        <f t="shared" si="40"/>
        <v>52574.716</v>
      </c>
      <c r="H417" s="51">
        <f t="shared" si="41"/>
        <v>2418</v>
      </c>
      <c r="I417" s="70" t="s">
        <v>1347</v>
      </c>
      <c r="J417" s="71" t="s">
        <v>1348</v>
      </c>
      <c r="K417" s="70">
        <v>2418</v>
      </c>
      <c r="L417" s="70" t="s">
        <v>1349</v>
      </c>
      <c r="M417" s="71" t="s">
        <v>179</v>
      </c>
      <c r="N417" s="71"/>
      <c r="O417" s="72" t="s">
        <v>1350</v>
      </c>
      <c r="P417" s="72" t="s">
        <v>122</v>
      </c>
    </row>
    <row r="418" spans="1:16" x14ac:dyDescent="0.2">
      <c r="A418" s="51" t="str">
        <f t="shared" si="36"/>
        <v>VSB 40 </v>
      </c>
      <c r="B418" s="3" t="str">
        <f t="shared" si="37"/>
        <v>I</v>
      </c>
      <c r="C418" s="51">
        <f t="shared" si="38"/>
        <v>52586.163</v>
      </c>
      <c r="D418" t="str">
        <f t="shared" si="39"/>
        <v>vis</v>
      </c>
      <c r="E418">
        <f>VLOOKUP(C418,Active!C$21:E$957,3,FALSE)</f>
        <v>2422.0135066240964</v>
      </c>
      <c r="F418" s="3" t="s">
        <v>157</v>
      </c>
      <c r="G418" t="str">
        <f t="shared" si="40"/>
        <v>52586.163</v>
      </c>
      <c r="H418" s="51">
        <f t="shared" si="41"/>
        <v>2422</v>
      </c>
      <c r="I418" s="70" t="s">
        <v>1351</v>
      </c>
      <c r="J418" s="71" t="s">
        <v>1352</v>
      </c>
      <c r="K418" s="70">
        <v>2422</v>
      </c>
      <c r="L418" s="70" t="s">
        <v>1143</v>
      </c>
      <c r="M418" s="71" t="s">
        <v>179</v>
      </c>
      <c r="N418" s="71"/>
      <c r="O418" s="72" t="s">
        <v>1353</v>
      </c>
      <c r="P418" s="73" t="s">
        <v>123</v>
      </c>
    </row>
    <row r="419" spans="1:16" x14ac:dyDescent="0.2">
      <c r="A419" s="51" t="str">
        <f t="shared" si="36"/>
        <v>VSB 40 </v>
      </c>
      <c r="B419" s="3" t="str">
        <f t="shared" si="37"/>
        <v>I</v>
      </c>
      <c r="C419" s="51">
        <f t="shared" si="38"/>
        <v>52589.023000000001</v>
      </c>
      <c r="D419" t="str">
        <f t="shared" si="39"/>
        <v>vis</v>
      </c>
      <c r="E419">
        <f>VLOOKUP(C419,Active!C$21:E$957,3,FALSE)</f>
        <v>2423.0109592138847</v>
      </c>
      <c r="F419" s="3" t="s">
        <v>157</v>
      </c>
      <c r="G419" t="str">
        <f t="shared" si="40"/>
        <v>52589.023</v>
      </c>
      <c r="H419" s="51">
        <f t="shared" si="41"/>
        <v>2423</v>
      </c>
      <c r="I419" s="70" t="s">
        <v>1354</v>
      </c>
      <c r="J419" s="71" t="s">
        <v>1355</v>
      </c>
      <c r="K419" s="70">
        <v>2423</v>
      </c>
      <c r="L419" s="70" t="s">
        <v>1103</v>
      </c>
      <c r="M419" s="71" t="s">
        <v>179</v>
      </c>
      <c r="N419" s="71"/>
      <c r="O419" s="72" t="s">
        <v>1356</v>
      </c>
      <c r="P419" s="73" t="s">
        <v>123</v>
      </c>
    </row>
    <row r="420" spans="1:16" x14ac:dyDescent="0.2">
      <c r="A420" s="51" t="str">
        <f t="shared" si="36"/>
        <v>VSB 40 </v>
      </c>
      <c r="B420" s="3" t="str">
        <f t="shared" si="37"/>
        <v>I</v>
      </c>
      <c r="C420" s="51">
        <f t="shared" si="38"/>
        <v>52589.040999999997</v>
      </c>
      <c r="D420" t="str">
        <f t="shared" si="39"/>
        <v>vis</v>
      </c>
      <c r="E420">
        <f>VLOOKUP(C420,Active!C$21:E$957,3,FALSE)</f>
        <v>2423.0172368875255</v>
      </c>
      <c r="F420" s="3" t="s">
        <v>157</v>
      </c>
      <c r="G420" t="str">
        <f t="shared" si="40"/>
        <v>52589.041</v>
      </c>
      <c r="H420" s="51">
        <f t="shared" si="41"/>
        <v>2423</v>
      </c>
      <c r="I420" s="70" t="s">
        <v>1357</v>
      </c>
      <c r="J420" s="71" t="s">
        <v>1358</v>
      </c>
      <c r="K420" s="70">
        <v>2423</v>
      </c>
      <c r="L420" s="70" t="s">
        <v>1304</v>
      </c>
      <c r="M420" s="71" t="s">
        <v>179</v>
      </c>
      <c r="N420" s="71"/>
      <c r="O420" s="72" t="s">
        <v>1359</v>
      </c>
      <c r="P420" s="73" t="s">
        <v>123</v>
      </c>
    </row>
    <row r="421" spans="1:16" x14ac:dyDescent="0.2">
      <c r="A421" s="51" t="str">
        <f t="shared" si="36"/>
        <v>VSB 40 </v>
      </c>
      <c r="B421" s="3" t="str">
        <f t="shared" si="37"/>
        <v>I</v>
      </c>
      <c r="C421" s="51">
        <f t="shared" si="38"/>
        <v>52589.042999999998</v>
      </c>
      <c r="D421" t="str">
        <f t="shared" si="39"/>
        <v>vis</v>
      </c>
      <c r="E421">
        <f>VLOOKUP(C421,Active!C$21:E$957,3,FALSE)</f>
        <v>2423.0179344068192</v>
      </c>
      <c r="F421" s="3" t="s">
        <v>157</v>
      </c>
      <c r="G421" t="str">
        <f t="shared" si="40"/>
        <v>52589.043</v>
      </c>
      <c r="H421" s="51">
        <f t="shared" si="41"/>
        <v>2423</v>
      </c>
      <c r="I421" s="70" t="s">
        <v>1360</v>
      </c>
      <c r="J421" s="71" t="s">
        <v>1361</v>
      </c>
      <c r="K421" s="70">
        <v>2423</v>
      </c>
      <c r="L421" s="70" t="s">
        <v>178</v>
      </c>
      <c r="M421" s="71" t="s">
        <v>179</v>
      </c>
      <c r="N421" s="71"/>
      <c r="O421" s="72" t="s">
        <v>1353</v>
      </c>
      <c r="P421" s="73" t="s">
        <v>123</v>
      </c>
    </row>
    <row r="422" spans="1:16" x14ac:dyDescent="0.2">
      <c r="A422" s="51" t="str">
        <f t="shared" si="36"/>
        <v> AOEB 10 </v>
      </c>
      <c r="B422" s="3" t="str">
        <f t="shared" si="37"/>
        <v>I</v>
      </c>
      <c r="C422" s="51">
        <f t="shared" si="38"/>
        <v>52617.714999999997</v>
      </c>
      <c r="D422" t="str">
        <f t="shared" si="39"/>
        <v>vis</v>
      </c>
      <c r="E422">
        <f>VLOOKUP(C422,Active!C$21:E$957,3,FALSE)</f>
        <v>2433.0175709992668</v>
      </c>
      <c r="F422" s="3" t="s">
        <v>157</v>
      </c>
      <c r="G422" t="str">
        <f t="shared" si="40"/>
        <v>52617.715</v>
      </c>
      <c r="H422" s="51">
        <f t="shared" si="41"/>
        <v>2433</v>
      </c>
      <c r="I422" s="70" t="s">
        <v>1362</v>
      </c>
      <c r="J422" s="71" t="s">
        <v>1363</v>
      </c>
      <c r="K422" s="70">
        <v>2433</v>
      </c>
      <c r="L422" s="70" t="s">
        <v>1276</v>
      </c>
      <c r="M422" s="71" t="s">
        <v>179</v>
      </c>
      <c r="N422" s="71"/>
      <c r="O422" s="72" t="s">
        <v>1340</v>
      </c>
      <c r="P422" s="72" t="s">
        <v>122</v>
      </c>
    </row>
    <row r="423" spans="1:16" x14ac:dyDescent="0.2">
      <c r="A423" s="51" t="str">
        <f t="shared" si="36"/>
        <v>VSB 40 </v>
      </c>
      <c r="B423" s="3" t="str">
        <f t="shared" si="37"/>
        <v>I</v>
      </c>
      <c r="C423" s="51">
        <f t="shared" si="38"/>
        <v>52634.921000000002</v>
      </c>
      <c r="D423" t="str">
        <f t="shared" si="39"/>
        <v>vis</v>
      </c>
      <c r="E423">
        <f>VLOOKUP(C423,Active!C$21:E$957,3,FALSE)</f>
        <v>2439.0183294817484</v>
      </c>
      <c r="F423" s="3" t="s">
        <v>157</v>
      </c>
      <c r="G423" t="str">
        <f t="shared" si="40"/>
        <v>52634.921</v>
      </c>
      <c r="H423" s="51">
        <f t="shared" si="41"/>
        <v>2439</v>
      </c>
      <c r="I423" s="70" t="s">
        <v>1364</v>
      </c>
      <c r="J423" s="71" t="s">
        <v>1365</v>
      </c>
      <c r="K423" s="70">
        <v>2439</v>
      </c>
      <c r="L423" s="70" t="s">
        <v>1273</v>
      </c>
      <c r="M423" s="71" t="s">
        <v>179</v>
      </c>
      <c r="N423" s="71"/>
      <c r="O423" s="72" t="s">
        <v>1366</v>
      </c>
      <c r="P423" s="73" t="s">
        <v>123</v>
      </c>
    </row>
    <row r="424" spans="1:16" x14ac:dyDescent="0.2">
      <c r="A424" s="51" t="str">
        <f t="shared" si="36"/>
        <v> AOEB 10 </v>
      </c>
      <c r="B424" s="3" t="str">
        <f t="shared" si="37"/>
        <v>I</v>
      </c>
      <c r="C424" s="51">
        <f t="shared" si="38"/>
        <v>52640.658000000003</v>
      </c>
      <c r="D424" t="str">
        <f t="shared" si="39"/>
        <v>vis</v>
      </c>
      <c r="E424">
        <f>VLOOKUP(C424,Active!C$21:E$957,3,FALSE)</f>
        <v>2441.0191635753199</v>
      </c>
      <c r="F424" s="3" t="s">
        <v>157</v>
      </c>
      <c r="G424" t="str">
        <f t="shared" si="40"/>
        <v>52640.658</v>
      </c>
      <c r="H424" s="51">
        <f t="shared" si="41"/>
        <v>2441</v>
      </c>
      <c r="I424" s="70" t="s">
        <v>1367</v>
      </c>
      <c r="J424" s="71" t="s">
        <v>1368</v>
      </c>
      <c r="K424" s="70">
        <v>2441</v>
      </c>
      <c r="L424" s="70" t="s">
        <v>1172</v>
      </c>
      <c r="M424" s="71" t="s">
        <v>179</v>
      </c>
      <c r="N424" s="71"/>
      <c r="O424" s="72" t="s">
        <v>260</v>
      </c>
      <c r="P424" s="72" t="s">
        <v>122</v>
      </c>
    </row>
    <row r="425" spans="1:16" x14ac:dyDescent="0.2">
      <c r="A425" s="51" t="str">
        <f t="shared" si="36"/>
        <v>VSB 42 </v>
      </c>
      <c r="B425" s="3" t="str">
        <f t="shared" si="37"/>
        <v>I</v>
      </c>
      <c r="C425" s="51">
        <f t="shared" si="38"/>
        <v>52654.990899999997</v>
      </c>
      <c r="D425" t="str">
        <f t="shared" si="39"/>
        <v>vis</v>
      </c>
      <c r="E425">
        <f>VLOOKUP(C425,Active!C$21:E$957,3,FALSE)</f>
        <v>2446.0179007166371</v>
      </c>
      <c r="F425" s="3" t="s">
        <v>157</v>
      </c>
      <c r="G425" t="str">
        <f t="shared" si="40"/>
        <v>52654.9909</v>
      </c>
      <c r="H425" s="51">
        <f t="shared" si="41"/>
        <v>2446</v>
      </c>
      <c r="I425" s="70" t="s">
        <v>1369</v>
      </c>
      <c r="J425" s="71" t="s">
        <v>1370</v>
      </c>
      <c r="K425" s="70">
        <v>2446</v>
      </c>
      <c r="L425" s="70" t="s">
        <v>1371</v>
      </c>
      <c r="M425" s="71" t="s">
        <v>252</v>
      </c>
      <c r="N425" s="71" t="s">
        <v>1372</v>
      </c>
      <c r="O425" s="72" t="s">
        <v>1373</v>
      </c>
      <c r="P425" s="73" t="s">
        <v>124</v>
      </c>
    </row>
    <row r="426" spans="1:16" x14ac:dyDescent="0.2">
      <c r="A426" s="51" t="str">
        <f t="shared" si="36"/>
        <v> AOEB 10 </v>
      </c>
      <c r="B426" s="3" t="str">
        <f t="shared" si="37"/>
        <v>I</v>
      </c>
      <c r="C426" s="51">
        <f t="shared" si="38"/>
        <v>52663.584000000003</v>
      </c>
      <c r="D426" t="str">
        <f t="shared" si="39"/>
        <v>vis</v>
      </c>
      <c r="E426">
        <f>VLOOKUP(C426,Active!C$21:E$957,3,FALSE)</f>
        <v>2449.0148272373758</v>
      </c>
      <c r="F426" s="3" t="s">
        <v>157</v>
      </c>
      <c r="G426" t="str">
        <f t="shared" si="40"/>
        <v>52663.584</v>
      </c>
      <c r="H426" s="51">
        <f t="shared" si="41"/>
        <v>2449</v>
      </c>
      <c r="I426" s="70" t="s">
        <v>1374</v>
      </c>
      <c r="J426" s="71" t="s">
        <v>1375</v>
      </c>
      <c r="K426" s="70">
        <v>2449</v>
      </c>
      <c r="L426" s="70" t="s">
        <v>1376</v>
      </c>
      <c r="M426" s="71" t="s">
        <v>179</v>
      </c>
      <c r="N426" s="71"/>
      <c r="O426" s="72" t="s">
        <v>260</v>
      </c>
      <c r="P426" s="72" t="s">
        <v>122</v>
      </c>
    </row>
    <row r="427" spans="1:16" x14ac:dyDescent="0.2">
      <c r="A427" s="51" t="str">
        <f t="shared" si="36"/>
        <v> AOEB 10 </v>
      </c>
      <c r="B427" s="3" t="str">
        <f t="shared" si="37"/>
        <v>I</v>
      </c>
      <c r="C427" s="51">
        <f t="shared" si="38"/>
        <v>52669.324999999997</v>
      </c>
      <c r="D427" t="str">
        <f t="shared" si="39"/>
        <v>vis</v>
      </c>
      <c r="E427">
        <f>VLOOKUP(C427,Active!C$21:E$957,3,FALSE)</f>
        <v>2451.0170563695319</v>
      </c>
      <c r="F427" s="3" t="s">
        <v>157</v>
      </c>
      <c r="G427" t="str">
        <f t="shared" si="40"/>
        <v>52669.325</v>
      </c>
      <c r="H427" s="51">
        <f t="shared" si="41"/>
        <v>2451</v>
      </c>
      <c r="I427" s="70" t="s">
        <v>1377</v>
      </c>
      <c r="J427" s="71" t="s">
        <v>1378</v>
      </c>
      <c r="K427" s="70">
        <v>2451</v>
      </c>
      <c r="L427" s="70" t="s">
        <v>1304</v>
      </c>
      <c r="M427" s="71" t="s">
        <v>179</v>
      </c>
      <c r="N427" s="71"/>
      <c r="O427" s="72" t="s">
        <v>1379</v>
      </c>
      <c r="P427" s="72" t="s">
        <v>122</v>
      </c>
    </row>
    <row r="428" spans="1:16" x14ac:dyDescent="0.2">
      <c r="A428" s="51" t="str">
        <f t="shared" si="36"/>
        <v> AOEB 10 </v>
      </c>
      <c r="B428" s="3" t="str">
        <f t="shared" si="37"/>
        <v>I</v>
      </c>
      <c r="C428" s="51">
        <f t="shared" si="38"/>
        <v>52689.375</v>
      </c>
      <c r="D428" t="str">
        <f t="shared" si="39"/>
        <v>vis</v>
      </c>
      <c r="E428">
        <f>VLOOKUP(C428,Active!C$21:E$957,3,FALSE)</f>
        <v>2458.0096872874524</v>
      </c>
      <c r="F428" s="3" t="s">
        <v>157</v>
      </c>
      <c r="G428" t="str">
        <f t="shared" si="40"/>
        <v>52689.375</v>
      </c>
      <c r="H428" s="51">
        <f t="shared" si="41"/>
        <v>2458</v>
      </c>
      <c r="I428" s="70" t="s">
        <v>1380</v>
      </c>
      <c r="J428" s="71" t="s">
        <v>1381</v>
      </c>
      <c r="K428" s="70">
        <v>2458</v>
      </c>
      <c r="L428" s="70" t="s">
        <v>1195</v>
      </c>
      <c r="M428" s="71" t="s">
        <v>179</v>
      </c>
      <c r="N428" s="71"/>
      <c r="O428" s="72" t="s">
        <v>1200</v>
      </c>
      <c r="P428" s="72" t="s">
        <v>122</v>
      </c>
    </row>
    <row r="429" spans="1:16" x14ac:dyDescent="0.2">
      <c r="A429" s="51" t="str">
        <f t="shared" si="36"/>
        <v>BAVM 171 </v>
      </c>
      <c r="B429" s="3" t="str">
        <f t="shared" si="37"/>
        <v>I</v>
      </c>
      <c r="C429" s="51">
        <f t="shared" si="38"/>
        <v>52927.398000000001</v>
      </c>
      <c r="D429" t="str">
        <f t="shared" si="39"/>
        <v>vis</v>
      </c>
      <c r="E429">
        <f>VLOOKUP(C429,Active!C$21:E$957,3,FALSE)</f>
        <v>2541.0225046927353</v>
      </c>
      <c r="F429" s="3" t="s">
        <v>157</v>
      </c>
      <c r="G429" t="str">
        <f t="shared" si="40"/>
        <v>52927.398</v>
      </c>
      <c r="H429" s="51">
        <f t="shared" si="41"/>
        <v>2541</v>
      </c>
      <c r="I429" s="70" t="s">
        <v>1382</v>
      </c>
      <c r="J429" s="71" t="s">
        <v>1383</v>
      </c>
      <c r="K429" s="70">
        <v>2541</v>
      </c>
      <c r="L429" s="70" t="s">
        <v>224</v>
      </c>
      <c r="M429" s="71" t="s">
        <v>179</v>
      </c>
      <c r="N429" s="71"/>
      <c r="O429" s="72" t="s">
        <v>234</v>
      </c>
      <c r="P429" s="73" t="s">
        <v>125</v>
      </c>
    </row>
    <row r="430" spans="1:16" x14ac:dyDescent="0.2">
      <c r="A430" s="51" t="str">
        <f t="shared" si="36"/>
        <v>VSB 42 </v>
      </c>
      <c r="B430" s="3" t="str">
        <f t="shared" si="37"/>
        <v>I</v>
      </c>
      <c r="C430" s="51">
        <f t="shared" si="38"/>
        <v>52935.997000000003</v>
      </c>
      <c r="D430" t="str">
        <f t="shared" si="39"/>
        <v>vis</v>
      </c>
      <c r="E430">
        <f>VLOOKUP(C430,Active!C$21:E$957,3,FALSE)</f>
        <v>2544.0214888953888</v>
      </c>
      <c r="F430" s="3" t="s">
        <v>157</v>
      </c>
      <c r="G430" t="str">
        <f t="shared" si="40"/>
        <v>52935.997</v>
      </c>
      <c r="H430" s="51">
        <f t="shared" si="41"/>
        <v>2544</v>
      </c>
      <c r="I430" s="70" t="s">
        <v>1384</v>
      </c>
      <c r="J430" s="71" t="s">
        <v>1385</v>
      </c>
      <c r="K430" s="70">
        <v>2544</v>
      </c>
      <c r="L430" s="70" t="s">
        <v>1349</v>
      </c>
      <c r="M430" s="71" t="s">
        <v>179</v>
      </c>
      <c r="N430" s="71"/>
      <c r="O430" s="72" t="s">
        <v>1346</v>
      </c>
      <c r="P430" s="73" t="s">
        <v>124</v>
      </c>
    </row>
    <row r="431" spans="1:16" x14ac:dyDescent="0.2">
      <c r="A431" s="51" t="str">
        <f t="shared" si="36"/>
        <v>VSB 42 </v>
      </c>
      <c r="B431" s="3" t="str">
        <f t="shared" si="37"/>
        <v>I</v>
      </c>
      <c r="C431" s="51">
        <f t="shared" si="38"/>
        <v>52935.999000000003</v>
      </c>
      <c r="D431" t="str">
        <f t="shared" si="39"/>
        <v>vis</v>
      </c>
      <c r="E431">
        <f>VLOOKUP(C431,Active!C$21:E$957,3,FALSE)</f>
        <v>2544.0221864146829</v>
      </c>
      <c r="F431" s="3" t="s">
        <v>157</v>
      </c>
      <c r="G431" t="str">
        <f t="shared" si="40"/>
        <v>52935.999</v>
      </c>
      <c r="H431" s="51">
        <f t="shared" si="41"/>
        <v>2544</v>
      </c>
      <c r="I431" s="70" t="s">
        <v>1386</v>
      </c>
      <c r="J431" s="71" t="s">
        <v>1387</v>
      </c>
      <c r="K431" s="70">
        <v>2544</v>
      </c>
      <c r="L431" s="70" t="s">
        <v>1388</v>
      </c>
      <c r="M431" s="71" t="s">
        <v>179</v>
      </c>
      <c r="N431" s="71"/>
      <c r="O431" s="72" t="s">
        <v>1343</v>
      </c>
      <c r="P431" s="73" t="s">
        <v>124</v>
      </c>
    </row>
    <row r="432" spans="1:16" x14ac:dyDescent="0.2">
      <c r="A432" s="51" t="str">
        <f t="shared" si="36"/>
        <v>VSB 42 </v>
      </c>
      <c r="B432" s="3" t="str">
        <f t="shared" si="37"/>
        <v>I</v>
      </c>
      <c r="C432" s="51">
        <f t="shared" si="38"/>
        <v>52976.112999999998</v>
      </c>
      <c r="D432" t="str">
        <f t="shared" si="39"/>
        <v>vis</v>
      </c>
      <c r="E432">
        <f>VLOOKUP(C432,Active!C$21:E$957,3,FALSE)</f>
        <v>2558.0123308855741</v>
      </c>
      <c r="F432" s="3" t="s">
        <v>157</v>
      </c>
      <c r="G432" t="str">
        <f t="shared" si="40"/>
        <v>52976.113</v>
      </c>
      <c r="H432" s="51">
        <f t="shared" si="41"/>
        <v>2558</v>
      </c>
      <c r="I432" s="70" t="s">
        <v>1389</v>
      </c>
      <c r="J432" s="71" t="s">
        <v>1390</v>
      </c>
      <c r="K432" s="70">
        <v>2558</v>
      </c>
      <c r="L432" s="70" t="s">
        <v>1147</v>
      </c>
      <c r="M432" s="71" t="s">
        <v>179</v>
      </c>
      <c r="N432" s="71"/>
      <c r="O432" s="72" t="s">
        <v>1343</v>
      </c>
      <c r="P432" s="73" t="s">
        <v>124</v>
      </c>
    </row>
    <row r="433" spans="1:16" x14ac:dyDescent="0.2">
      <c r="A433" s="51" t="str">
        <f t="shared" si="36"/>
        <v>VSB 42 </v>
      </c>
      <c r="B433" s="3" t="str">
        <f t="shared" si="37"/>
        <v>I</v>
      </c>
      <c r="C433" s="51">
        <f t="shared" si="38"/>
        <v>52976.137999999999</v>
      </c>
      <c r="D433" t="str">
        <f t="shared" si="39"/>
        <v>vis</v>
      </c>
      <c r="E433">
        <f>VLOOKUP(C433,Active!C$21:E$957,3,FALSE)</f>
        <v>2558.0210498767442</v>
      </c>
      <c r="F433" s="3" t="s">
        <v>157</v>
      </c>
      <c r="G433" t="str">
        <f t="shared" si="40"/>
        <v>52976.138</v>
      </c>
      <c r="H433" s="51">
        <f t="shared" si="41"/>
        <v>2558</v>
      </c>
      <c r="I433" s="70" t="s">
        <v>1391</v>
      </c>
      <c r="J433" s="71" t="s">
        <v>1392</v>
      </c>
      <c r="K433" s="70">
        <v>2558</v>
      </c>
      <c r="L433" s="70" t="s">
        <v>1393</v>
      </c>
      <c r="M433" s="71" t="s">
        <v>179</v>
      </c>
      <c r="N433" s="71"/>
      <c r="O433" s="72" t="s">
        <v>1305</v>
      </c>
      <c r="P433" s="73" t="s">
        <v>124</v>
      </c>
    </row>
    <row r="434" spans="1:16" x14ac:dyDescent="0.2">
      <c r="A434" s="51" t="str">
        <f t="shared" si="36"/>
        <v>VSB 42 </v>
      </c>
      <c r="B434" s="3" t="str">
        <f t="shared" si="37"/>
        <v>I</v>
      </c>
      <c r="C434" s="51">
        <f t="shared" si="38"/>
        <v>52996.205999999998</v>
      </c>
      <c r="D434" t="str">
        <f t="shared" si="39"/>
        <v>vis</v>
      </c>
      <c r="E434">
        <f>VLOOKUP(C434,Active!C$21:E$957,3,FALSE)</f>
        <v>2565.0199584683055</v>
      </c>
      <c r="F434" s="3" t="s">
        <v>157</v>
      </c>
      <c r="G434" t="str">
        <f t="shared" si="40"/>
        <v>52996.206</v>
      </c>
      <c r="H434" s="51">
        <f t="shared" si="41"/>
        <v>2565</v>
      </c>
      <c r="I434" s="70" t="s">
        <v>1394</v>
      </c>
      <c r="J434" s="71" t="s">
        <v>1395</v>
      </c>
      <c r="K434" s="70">
        <v>2565</v>
      </c>
      <c r="L434" s="70" t="s">
        <v>1396</v>
      </c>
      <c r="M434" s="71" t="s">
        <v>179</v>
      </c>
      <c r="N434" s="71"/>
      <c r="O434" s="72" t="s">
        <v>1305</v>
      </c>
      <c r="P434" s="73" t="s">
        <v>124</v>
      </c>
    </row>
    <row r="435" spans="1:16" x14ac:dyDescent="0.2">
      <c r="A435" s="51" t="str">
        <f t="shared" si="36"/>
        <v>VSB 42 </v>
      </c>
      <c r="B435" s="3" t="str">
        <f t="shared" si="37"/>
        <v>I</v>
      </c>
      <c r="C435" s="51">
        <f t="shared" si="38"/>
        <v>52999.082000000002</v>
      </c>
      <c r="D435" t="str">
        <f t="shared" si="39"/>
        <v>vis</v>
      </c>
      <c r="E435">
        <f>VLOOKUP(C435,Active!C$21:E$957,3,FALSE)</f>
        <v>2566.0229912124432</v>
      </c>
      <c r="F435" s="3" t="s">
        <v>157</v>
      </c>
      <c r="G435" t="str">
        <f t="shared" si="40"/>
        <v>52999.082</v>
      </c>
      <c r="H435" s="51">
        <f t="shared" si="41"/>
        <v>2566</v>
      </c>
      <c r="I435" s="70" t="s">
        <v>1397</v>
      </c>
      <c r="J435" s="71" t="s">
        <v>1398</v>
      </c>
      <c r="K435" s="70">
        <v>2566</v>
      </c>
      <c r="L435" s="70" t="s">
        <v>1399</v>
      </c>
      <c r="M435" s="71" t="s">
        <v>179</v>
      </c>
      <c r="N435" s="71"/>
      <c r="O435" s="72" t="s">
        <v>1305</v>
      </c>
      <c r="P435" s="73" t="s">
        <v>124</v>
      </c>
    </row>
    <row r="436" spans="1:16" x14ac:dyDescent="0.2">
      <c r="A436" s="51" t="str">
        <f t="shared" si="36"/>
        <v>VSB 42 </v>
      </c>
      <c r="B436" s="3" t="str">
        <f t="shared" si="37"/>
        <v>I</v>
      </c>
      <c r="C436" s="51">
        <f t="shared" si="38"/>
        <v>53001.94</v>
      </c>
      <c r="D436" t="str">
        <f t="shared" si="39"/>
        <v>vis</v>
      </c>
      <c r="E436">
        <f>VLOOKUP(C436,Active!C$21:E$957,3,FALSE)</f>
        <v>2567.0197462829378</v>
      </c>
      <c r="F436" s="3" t="s">
        <v>157</v>
      </c>
      <c r="G436" t="str">
        <f t="shared" si="40"/>
        <v>53001.940</v>
      </c>
      <c r="H436" s="51">
        <f t="shared" si="41"/>
        <v>2567</v>
      </c>
      <c r="I436" s="70" t="s">
        <v>1400</v>
      </c>
      <c r="J436" s="71" t="s">
        <v>1401</v>
      </c>
      <c r="K436" s="70">
        <v>2567</v>
      </c>
      <c r="L436" s="70" t="s">
        <v>1311</v>
      </c>
      <c r="M436" s="71" t="s">
        <v>179</v>
      </c>
      <c r="N436" s="71"/>
      <c r="O436" s="72" t="s">
        <v>1402</v>
      </c>
      <c r="P436" s="73" t="s">
        <v>124</v>
      </c>
    </row>
    <row r="437" spans="1:16" x14ac:dyDescent="0.2">
      <c r="A437" s="51" t="str">
        <f t="shared" si="36"/>
        <v>VSB 43 </v>
      </c>
      <c r="B437" s="3" t="str">
        <f t="shared" si="37"/>
        <v>I</v>
      </c>
      <c r="C437" s="51">
        <f t="shared" si="38"/>
        <v>53022.014000000003</v>
      </c>
      <c r="D437" t="str">
        <f t="shared" si="39"/>
        <v>vis</v>
      </c>
      <c r="E437">
        <f>VLOOKUP(C437,Active!C$21:E$957,3,FALSE)</f>
        <v>2574.0207474323797</v>
      </c>
      <c r="F437" s="3" t="s">
        <v>157</v>
      </c>
      <c r="G437" t="str">
        <f t="shared" si="40"/>
        <v>53022.014</v>
      </c>
      <c r="H437" s="51">
        <f t="shared" si="41"/>
        <v>2574</v>
      </c>
      <c r="I437" s="70" t="s">
        <v>1403</v>
      </c>
      <c r="J437" s="71" t="s">
        <v>1404</v>
      </c>
      <c r="K437" s="70">
        <v>2574</v>
      </c>
      <c r="L437" s="70" t="s">
        <v>1405</v>
      </c>
      <c r="M437" s="71" t="s">
        <v>179</v>
      </c>
      <c r="N437" s="71"/>
      <c r="O437" s="72" t="s">
        <v>1343</v>
      </c>
      <c r="P437" s="73" t="s">
        <v>126</v>
      </c>
    </row>
    <row r="438" spans="1:16" x14ac:dyDescent="0.2">
      <c r="A438" s="51" t="str">
        <f t="shared" si="36"/>
        <v>VSB 43 </v>
      </c>
      <c r="B438" s="3" t="str">
        <f t="shared" si="37"/>
        <v>I</v>
      </c>
      <c r="C438" s="51">
        <f t="shared" si="38"/>
        <v>53022.025999999998</v>
      </c>
      <c r="D438" t="str">
        <f t="shared" si="39"/>
        <v>vis</v>
      </c>
      <c r="E438">
        <f>VLOOKUP(C438,Active!C$21:E$957,3,FALSE)</f>
        <v>2574.0249325481395</v>
      </c>
      <c r="F438" s="3" t="s">
        <v>157</v>
      </c>
      <c r="G438" t="str">
        <f t="shared" si="40"/>
        <v>53022.026</v>
      </c>
      <c r="H438" s="51">
        <f t="shared" si="41"/>
        <v>2574</v>
      </c>
      <c r="I438" s="70" t="s">
        <v>1406</v>
      </c>
      <c r="J438" s="71" t="s">
        <v>1407</v>
      </c>
      <c r="K438" s="70">
        <v>2574</v>
      </c>
      <c r="L438" s="70" t="s">
        <v>228</v>
      </c>
      <c r="M438" s="71" t="s">
        <v>179</v>
      </c>
      <c r="N438" s="71"/>
      <c r="O438" s="72" t="s">
        <v>1346</v>
      </c>
      <c r="P438" s="73" t="s">
        <v>126</v>
      </c>
    </row>
    <row r="439" spans="1:16" x14ac:dyDescent="0.2">
      <c r="A439" s="51" t="str">
        <f t="shared" si="36"/>
        <v> AOEB 10 </v>
      </c>
      <c r="B439" s="3" t="str">
        <f t="shared" si="37"/>
        <v>I</v>
      </c>
      <c r="C439" s="51">
        <f t="shared" si="38"/>
        <v>53050.675999999999</v>
      </c>
      <c r="D439" t="str">
        <f t="shared" si="39"/>
        <v>vis</v>
      </c>
      <c r="E439">
        <f>VLOOKUP(C439,Active!C$21:E$957,3,FALSE)</f>
        <v>2584.0168964283589</v>
      </c>
      <c r="F439" s="3" t="s">
        <v>157</v>
      </c>
      <c r="G439" t="str">
        <f t="shared" si="40"/>
        <v>53050.676</v>
      </c>
      <c r="H439" s="51">
        <f t="shared" si="41"/>
        <v>2584</v>
      </c>
      <c r="I439" s="70" t="s">
        <v>1408</v>
      </c>
      <c r="J439" s="71" t="s">
        <v>1409</v>
      </c>
      <c r="K439" s="70">
        <v>2584</v>
      </c>
      <c r="L439" s="70" t="s">
        <v>1036</v>
      </c>
      <c r="M439" s="71" t="s">
        <v>179</v>
      </c>
      <c r="N439" s="71"/>
      <c r="O439" s="72" t="s">
        <v>260</v>
      </c>
      <c r="P439" s="72" t="s">
        <v>122</v>
      </c>
    </row>
    <row r="440" spans="1:16" x14ac:dyDescent="0.2">
      <c r="A440" s="51" t="str">
        <f t="shared" si="36"/>
        <v>OEJV 0074 </v>
      </c>
      <c r="B440" s="3" t="str">
        <f t="shared" si="37"/>
        <v>I</v>
      </c>
      <c r="C440" s="51">
        <f t="shared" si="38"/>
        <v>53056.4</v>
      </c>
      <c r="D440" t="str">
        <f t="shared" si="39"/>
        <v>vis</v>
      </c>
      <c r="E440" t="e">
        <f>VLOOKUP(C440,Active!C$21:E$957,3,FALSE)</f>
        <v>#N/A</v>
      </c>
      <c r="F440" s="3" t="s">
        <v>157</v>
      </c>
      <c r="G440" t="str">
        <f t="shared" si="40"/>
        <v>53056.400</v>
      </c>
      <c r="H440" s="51">
        <f t="shared" si="41"/>
        <v>2586</v>
      </c>
      <c r="I440" s="70" t="s">
        <v>1410</v>
      </c>
      <c r="J440" s="71" t="s">
        <v>1411</v>
      </c>
      <c r="K440" s="70">
        <v>2586</v>
      </c>
      <c r="L440" s="70" t="s">
        <v>1143</v>
      </c>
      <c r="M440" s="71" t="s">
        <v>179</v>
      </c>
      <c r="N440" s="71"/>
      <c r="O440" s="72" t="s">
        <v>1412</v>
      </c>
      <c r="P440" s="73" t="s">
        <v>181</v>
      </c>
    </row>
    <row r="441" spans="1:16" x14ac:dyDescent="0.2">
      <c r="A441" s="51" t="str">
        <f t="shared" si="36"/>
        <v>BAVM 171 </v>
      </c>
      <c r="B441" s="3" t="str">
        <f t="shared" si="37"/>
        <v>I</v>
      </c>
      <c r="C441" s="51">
        <f t="shared" si="38"/>
        <v>53056.438999999998</v>
      </c>
      <c r="D441" t="str">
        <f t="shared" si="39"/>
        <v>vis</v>
      </c>
      <c r="E441">
        <f>VLOOKUP(C441,Active!C$21:E$957,3,FALSE)</f>
        <v>2586.026798272746</v>
      </c>
      <c r="F441" s="3" t="s">
        <v>157</v>
      </c>
      <c r="G441" t="str">
        <f t="shared" si="40"/>
        <v>53056.439</v>
      </c>
      <c r="H441" s="51">
        <f t="shared" si="41"/>
        <v>2586</v>
      </c>
      <c r="I441" s="70" t="s">
        <v>1413</v>
      </c>
      <c r="J441" s="71" t="s">
        <v>1414</v>
      </c>
      <c r="K441" s="70">
        <v>2586</v>
      </c>
      <c r="L441" s="70" t="s">
        <v>1415</v>
      </c>
      <c r="M441" s="71" t="s">
        <v>179</v>
      </c>
      <c r="N441" s="71"/>
      <c r="O441" s="72" t="s">
        <v>234</v>
      </c>
      <c r="P441" s="73" t="s">
        <v>125</v>
      </c>
    </row>
    <row r="442" spans="1:16" x14ac:dyDescent="0.2">
      <c r="A442" s="51" t="str">
        <f t="shared" si="36"/>
        <v> AOEB 10 </v>
      </c>
      <c r="B442" s="3" t="str">
        <f t="shared" si="37"/>
        <v>I</v>
      </c>
      <c r="C442" s="51">
        <f t="shared" si="38"/>
        <v>53265.735999999997</v>
      </c>
      <c r="D442" t="str">
        <f t="shared" si="39"/>
        <v>vis</v>
      </c>
      <c r="E442">
        <f>VLOOKUP(C442,Active!C$21:E$957,3,FALSE)</f>
        <v>2659.0211460646542</v>
      </c>
      <c r="F442" s="3" t="s">
        <v>157</v>
      </c>
      <c r="G442" t="str">
        <f t="shared" si="40"/>
        <v>53265.736</v>
      </c>
      <c r="H442" s="51">
        <f t="shared" si="41"/>
        <v>2659</v>
      </c>
      <c r="I442" s="70" t="s">
        <v>1416</v>
      </c>
      <c r="J442" s="71" t="s">
        <v>1417</v>
      </c>
      <c r="K442" s="70">
        <v>2659</v>
      </c>
      <c r="L442" s="70" t="s">
        <v>1393</v>
      </c>
      <c r="M442" s="71" t="s">
        <v>179</v>
      </c>
      <c r="N442" s="71"/>
      <c r="O442" s="72" t="s">
        <v>260</v>
      </c>
      <c r="P442" s="72" t="s">
        <v>122</v>
      </c>
    </row>
    <row r="443" spans="1:16" x14ac:dyDescent="0.2">
      <c r="A443" s="51" t="str">
        <f t="shared" si="36"/>
        <v> AOEB 10 </v>
      </c>
      <c r="B443" s="3" t="str">
        <f t="shared" si="37"/>
        <v>I</v>
      </c>
      <c r="C443" s="51">
        <f t="shared" si="38"/>
        <v>53288.673999999999</v>
      </c>
      <c r="D443" t="str">
        <f t="shared" si="39"/>
        <v>vis</v>
      </c>
      <c r="E443">
        <f>VLOOKUP(C443,Active!C$21:E$957,3,FALSE)</f>
        <v>2667.0209948424722</v>
      </c>
      <c r="F443" s="3" t="s">
        <v>157</v>
      </c>
      <c r="G443" t="str">
        <f t="shared" si="40"/>
        <v>53288.674</v>
      </c>
      <c r="H443" s="51">
        <f t="shared" si="41"/>
        <v>2667</v>
      </c>
      <c r="I443" s="70" t="s">
        <v>1418</v>
      </c>
      <c r="J443" s="71" t="s">
        <v>1419</v>
      </c>
      <c r="K443" s="70">
        <v>2667</v>
      </c>
      <c r="L443" s="70" t="s">
        <v>1393</v>
      </c>
      <c r="M443" s="71" t="s">
        <v>179</v>
      </c>
      <c r="N443" s="71"/>
      <c r="O443" s="72" t="s">
        <v>260</v>
      </c>
      <c r="P443" s="72" t="s">
        <v>122</v>
      </c>
    </row>
    <row r="444" spans="1:16" x14ac:dyDescent="0.2">
      <c r="A444" s="51" t="str">
        <f t="shared" si="36"/>
        <v>VSB 43 </v>
      </c>
      <c r="B444" s="3" t="str">
        <f t="shared" si="37"/>
        <v>I</v>
      </c>
      <c r="C444" s="51">
        <f t="shared" si="38"/>
        <v>53300.146000000001</v>
      </c>
      <c r="D444" t="str">
        <f t="shared" si="39"/>
        <v>vis</v>
      </c>
      <c r="E444">
        <f>VLOOKUP(C444,Active!C$21:E$957,3,FALSE)</f>
        <v>2671.0219655103215</v>
      </c>
      <c r="F444" s="3" t="s">
        <v>157</v>
      </c>
      <c r="G444" t="str">
        <f t="shared" si="40"/>
        <v>53300.146</v>
      </c>
      <c r="H444" s="51">
        <f t="shared" si="41"/>
        <v>2671</v>
      </c>
      <c r="I444" s="70" t="s">
        <v>1420</v>
      </c>
      <c r="J444" s="71" t="s">
        <v>1421</v>
      </c>
      <c r="K444" s="70">
        <v>2671</v>
      </c>
      <c r="L444" s="70" t="s">
        <v>1388</v>
      </c>
      <c r="M444" s="71" t="s">
        <v>179</v>
      </c>
      <c r="N444" s="71"/>
      <c r="O444" s="72" t="s">
        <v>1305</v>
      </c>
      <c r="P444" s="73" t="s">
        <v>126</v>
      </c>
    </row>
    <row r="445" spans="1:16" x14ac:dyDescent="0.2">
      <c r="A445" s="51" t="str">
        <f t="shared" si="36"/>
        <v>VSB 43 </v>
      </c>
      <c r="B445" s="3" t="str">
        <f t="shared" si="37"/>
        <v>I</v>
      </c>
      <c r="C445" s="51">
        <f t="shared" si="38"/>
        <v>53325.962</v>
      </c>
      <c r="D445" t="str">
        <f t="shared" si="39"/>
        <v>vis</v>
      </c>
      <c r="E445">
        <f>VLOOKUP(C445,Active!C$21:E$957,3,FALSE)</f>
        <v>2680.0255445515681</v>
      </c>
      <c r="F445" s="3" t="s">
        <v>157</v>
      </c>
      <c r="G445" t="str">
        <f t="shared" si="40"/>
        <v>53325.962</v>
      </c>
      <c r="H445" s="51">
        <f t="shared" si="41"/>
        <v>2680</v>
      </c>
      <c r="I445" s="70" t="s">
        <v>1422</v>
      </c>
      <c r="J445" s="71" t="s">
        <v>1423</v>
      </c>
      <c r="K445" s="70">
        <v>2680</v>
      </c>
      <c r="L445" s="70" t="s">
        <v>1424</v>
      </c>
      <c r="M445" s="71" t="s">
        <v>179</v>
      </c>
      <c r="N445" s="71"/>
      <c r="O445" s="72" t="s">
        <v>1305</v>
      </c>
      <c r="P445" s="73" t="s">
        <v>126</v>
      </c>
    </row>
    <row r="446" spans="1:16" x14ac:dyDescent="0.2">
      <c r="A446" s="51" t="str">
        <f t="shared" si="36"/>
        <v>VSB 43 </v>
      </c>
      <c r="B446" s="3" t="str">
        <f t="shared" si="37"/>
        <v>I</v>
      </c>
      <c r="C446" s="51">
        <f t="shared" si="38"/>
        <v>53340.277999999998</v>
      </c>
      <c r="D446" t="str">
        <f t="shared" si="39"/>
        <v>vis</v>
      </c>
      <c r="E446">
        <f>VLOOKUP(C446,Active!C$21:E$957,3,FALSE)</f>
        <v>2685.0183876548563</v>
      </c>
      <c r="F446" s="3" t="s">
        <v>157</v>
      </c>
      <c r="G446" t="str">
        <f t="shared" si="40"/>
        <v>53340.278</v>
      </c>
      <c r="H446" s="51">
        <f t="shared" si="41"/>
        <v>2685</v>
      </c>
      <c r="I446" s="70" t="s">
        <v>1425</v>
      </c>
      <c r="J446" s="71" t="s">
        <v>1426</v>
      </c>
      <c r="K446" s="70">
        <v>2685</v>
      </c>
      <c r="L446" s="70" t="s">
        <v>1273</v>
      </c>
      <c r="M446" s="71" t="s">
        <v>179</v>
      </c>
      <c r="N446" s="71"/>
      <c r="O446" s="72" t="s">
        <v>1305</v>
      </c>
      <c r="P446" s="73" t="s">
        <v>126</v>
      </c>
    </row>
    <row r="447" spans="1:16" x14ac:dyDescent="0.2">
      <c r="A447" s="51" t="str">
        <f t="shared" si="36"/>
        <v>VSB 43 </v>
      </c>
      <c r="B447" s="3" t="str">
        <f t="shared" si="37"/>
        <v>I</v>
      </c>
      <c r="C447" s="51">
        <f t="shared" si="38"/>
        <v>53346.006999999998</v>
      </c>
      <c r="D447" t="str">
        <f t="shared" si="39"/>
        <v>vis</v>
      </c>
      <c r="E447">
        <f>VLOOKUP(C447,Active!C$21:E$957,3,FALSE)</f>
        <v>2687.016431671253</v>
      </c>
      <c r="F447" s="3" t="s">
        <v>157</v>
      </c>
      <c r="G447" t="str">
        <f t="shared" si="40"/>
        <v>53346.007</v>
      </c>
      <c r="H447" s="51">
        <f t="shared" si="41"/>
        <v>2687</v>
      </c>
      <c r="I447" s="70" t="s">
        <v>1427</v>
      </c>
      <c r="J447" s="71" t="s">
        <v>1428</v>
      </c>
      <c r="K447" s="70">
        <v>2687</v>
      </c>
      <c r="L447" s="70" t="s">
        <v>1429</v>
      </c>
      <c r="M447" s="71" t="s">
        <v>179</v>
      </c>
      <c r="N447" s="71"/>
      <c r="O447" s="72" t="s">
        <v>1305</v>
      </c>
      <c r="P447" s="73" t="s">
        <v>126</v>
      </c>
    </row>
    <row r="448" spans="1:16" x14ac:dyDescent="0.2">
      <c r="A448" s="51" t="str">
        <f t="shared" si="36"/>
        <v> AOEB 10 </v>
      </c>
      <c r="B448" s="3" t="str">
        <f t="shared" si="37"/>
        <v>I</v>
      </c>
      <c r="C448" s="51">
        <f t="shared" si="38"/>
        <v>53354.608999999997</v>
      </c>
      <c r="D448" t="str">
        <f t="shared" si="39"/>
        <v>vis</v>
      </c>
      <c r="E448">
        <f>VLOOKUP(C448,Active!C$21:E$957,3,FALSE)</f>
        <v>2690.0164621528456</v>
      </c>
      <c r="F448" s="3" t="s">
        <v>157</v>
      </c>
      <c r="G448" t="str">
        <f t="shared" si="40"/>
        <v>53354.609</v>
      </c>
      <c r="H448" s="51">
        <f t="shared" si="41"/>
        <v>2690</v>
      </c>
      <c r="I448" s="70" t="s">
        <v>1430</v>
      </c>
      <c r="J448" s="71" t="s">
        <v>1431</v>
      </c>
      <c r="K448" s="70">
        <v>2690</v>
      </c>
      <c r="L448" s="70" t="s">
        <v>1429</v>
      </c>
      <c r="M448" s="71" t="s">
        <v>179</v>
      </c>
      <c r="N448" s="71"/>
      <c r="O448" s="72" t="s">
        <v>1350</v>
      </c>
      <c r="P448" s="72" t="s">
        <v>122</v>
      </c>
    </row>
    <row r="449" spans="1:16" x14ac:dyDescent="0.2">
      <c r="A449" s="51" t="str">
        <f t="shared" si="36"/>
        <v> AOEB 10 </v>
      </c>
      <c r="B449" s="3" t="str">
        <f t="shared" si="37"/>
        <v>I</v>
      </c>
      <c r="C449" s="51">
        <f t="shared" si="38"/>
        <v>53354.63</v>
      </c>
      <c r="D449" t="str">
        <f t="shared" si="39"/>
        <v>vis</v>
      </c>
      <c r="E449">
        <f>VLOOKUP(C449,Active!C$21:E$957,3,FALSE)</f>
        <v>2690.0237861054284</v>
      </c>
      <c r="F449" s="3" t="s">
        <v>157</v>
      </c>
      <c r="G449" t="str">
        <f t="shared" si="40"/>
        <v>53354.630</v>
      </c>
      <c r="H449" s="51">
        <f t="shared" si="41"/>
        <v>2690</v>
      </c>
      <c r="I449" s="70" t="s">
        <v>1432</v>
      </c>
      <c r="J449" s="71" t="s">
        <v>1433</v>
      </c>
      <c r="K449" s="70">
        <v>2690</v>
      </c>
      <c r="L449" s="70" t="s">
        <v>1434</v>
      </c>
      <c r="M449" s="71" t="s">
        <v>179</v>
      </c>
      <c r="N449" s="71"/>
      <c r="O449" s="72" t="s">
        <v>260</v>
      </c>
      <c r="P449" s="72" t="s">
        <v>122</v>
      </c>
    </row>
    <row r="450" spans="1:16" x14ac:dyDescent="0.2">
      <c r="A450" s="51" t="str">
        <f t="shared" si="36"/>
        <v>VSB 43 </v>
      </c>
      <c r="B450" s="3" t="str">
        <f t="shared" si="37"/>
        <v>I</v>
      </c>
      <c r="C450" s="51">
        <f t="shared" si="38"/>
        <v>53366.080999999998</v>
      </c>
      <c r="D450" t="str">
        <f t="shared" si="39"/>
        <v>vis</v>
      </c>
      <c r="E450">
        <f>VLOOKUP(C450,Active!C$21:E$957,3,FALSE)</f>
        <v>2694.0174328206954</v>
      </c>
      <c r="F450" s="3" t="s">
        <v>157</v>
      </c>
      <c r="G450" t="str">
        <f t="shared" si="40"/>
        <v>53366.081</v>
      </c>
      <c r="H450" s="51">
        <f t="shared" si="41"/>
        <v>2694</v>
      </c>
      <c r="I450" s="70" t="s">
        <v>1435</v>
      </c>
      <c r="J450" s="71" t="s">
        <v>1436</v>
      </c>
      <c r="K450" s="70">
        <v>2694</v>
      </c>
      <c r="L450" s="70" t="s">
        <v>1276</v>
      </c>
      <c r="M450" s="71" t="s">
        <v>179</v>
      </c>
      <c r="N450" s="71"/>
      <c r="O450" s="72" t="s">
        <v>1305</v>
      </c>
      <c r="P450" s="73" t="s">
        <v>126</v>
      </c>
    </row>
    <row r="451" spans="1:16" x14ac:dyDescent="0.2">
      <c r="A451" s="51" t="str">
        <f t="shared" si="36"/>
        <v> AOEB 10 </v>
      </c>
      <c r="B451" s="3" t="str">
        <f t="shared" si="37"/>
        <v>I</v>
      </c>
      <c r="C451" s="51">
        <f t="shared" si="38"/>
        <v>53374.701000000001</v>
      </c>
      <c r="D451" t="str">
        <f t="shared" si="39"/>
        <v>vis</v>
      </c>
      <c r="E451">
        <f>VLOOKUP(C451,Active!C$21:E$957,3,FALSE)</f>
        <v>2697.0237409759316</v>
      </c>
      <c r="F451" s="3" t="s">
        <v>157</v>
      </c>
      <c r="G451" t="str">
        <f t="shared" si="40"/>
        <v>53374.701</v>
      </c>
      <c r="H451" s="51">
        <f t="shared" si="41"/>
        <v>2697</v>
      </c>
      <c r="I451" s="70" t="s">
        <v>1437</v>
      </c>
      <c r="J451" s="71" t="s">
        <v>1438</v>
      </c>
      <c r="K451" s="70">
        <v>2697</v>
      </c>
      <c r="L451" s="70" t="s">
        <v>1434</v>
      </c>
      <c r="M451" s="71" t="s">
        <v>179</v>
      </c>
      <c r="N451" s="71"/>
      <c r="O451" s="72" t="s">
        <v>1104</v>
      </c>
      <c r="P451" s="72" t="s">
        <v>122</v>
      </c>
    </row>
    <row r="452" spans="1:16" x14ac:dyDescent="0.2">
      <c r="A452" s="51" t="str">
        <f t="shared" si="36"/>
        <v>VSB 44 </v>
      </c>
      <c r="B452" s="3" t="str">
        <f t="shared" si="37"/>
        <v>I</v>
      </c>
      <c r="C452" s="51">
        <f t="shared" si="38"/>
        <v>53621.298000000003</v>
      </c>
      <c r="D452" t="str">
        <f t="shared" si="39"/>
        <v>vis</v>
      </c>
      <c r="E452">
        <f>VLOOKUP(C452,Active!C$21:E$957,3,FALSE)</f>
        <v>2783.0268235926978</v>
      </c>
      <c r="F452" s="3" t="s">
        <v>157</v>
      </c>
      <c r="G452" t="str">
        <f t="shared" si="40"/>
        <v>53621.298</v>
      </c>
      <c r="H452" s="51">
        <f t="shared" si="41"/>
        <v>2783</v>
      </c>
      <c r="I452" s="70" t="s">
        <v>1439</v>
      </c>
      <c r="J452" s="71" t="s">
        <v>1440</v>
      </c>
      <c r="K452" s="70">
        <v>2783</v>
      </c>
      <c r="L452" s="70" t="s">
        <v>1415</v>
      </c>
      <c r="M452" s="71" t="s">
        <v>179</v>
      </c>
      <c r="N452" s="71"/>
      <c r="O452" s="72" t="s">
        <v>1305</v>
      </c>
      <c r="P452" s="73" t="s">
        <v>130</v>
      </c>
    </row>
    <row r="453" spans="1:16" x14ac:dyDescent="0.2">
      <c r="A453" s="51" t="str">
        <f t="shared" si="36"/>
        <v>VSB 44 </v>
      </c>
      <c r="B453" s="3" t="str">
        <f t="shared" si="37"/>
        <v>I</v>
      </c>
      <c r="C453" s="51">
        <f t="shared" si="38"/>
        <v>53667.158000000003</v>
      </c>
      <c r="D453" t="str">
        <f t="shared" si="39"/>
        <v>vis</v>
      </c>
      <c r="E453">
        <f>VLOOKUP(C453,Active!C$21:E$957,3,FALSE)</f>
        <v>2799.0209409939839</v>
      </c>
      <c r="F453" s="3" t="s">
        <v>157</v>
      </c>
      <c r="G453" t="str">
        <f t="shared" si="40"/>
        <v>53667.158</v>
      </c>
      <c r="H453" s="51">
        <f t="shared" si="41"/>
        <v>2799</v>
      </c>
      <c r="I453" s="70" t="s">
        <v>1441</v>
      </c>
      <c r="J453" s="71" t="s">
        <v>1442</v>
      </c>
      <c r="K453" s="70">
        <v>2799</v>
      </c>
      <c r="L453" s="70" t="s">
        <v>1393</v>
      </c>
      <c r="M453" s="71" t="s">
        <v>179</v>
      </c>
      <c r="N453" s="71"/>
      <c r="O453" s="72" t="s">
        <v>1305</v>
      </c>
      <c r="P453" s="73" t="s">
        <v>130</v>
      </c>
    </row>
    <row r="454" spans="1:16" x14ac:dyDescent="0.2">
      <c r="A454" s="51" t="str">
        <f t="shared" si="36"/>
        <v>VSB 44 </v>
      </c>
      <c r="B454" s="3" t="str">
        <f t="shared" si="37"/>
        <v>I</v>
      </c>
      <c r="C454" s="51">
        <f t="shared" si="38"/>
        <v>53670.023000000001</v>
      </c>
      <c r="D454" t="str">
        <f t="shared" si="39"/>
        <v>vis</v>
      </c>
      <c r="E454">
        <f>VLOOKUP(C454,Active!C$21:E$957,3,FALSE)</f>
        <v>2800.020137382005</v>
      </c>
      <c r="F454" s="3" t="s">
        <v>157</v>
      </c>
      <c r="G454" t="str">
        <f t="shared" si="40"/>
        <v>53670.023</v>
      </c>
      <c r="H454" s="51">
        <f t="shared" si="41"/>
        <v>2800</v>
      </c>
      <c r="I454" s="70" t="s">
        <v>1443</v>
      </c>
      <c r="J454" s="71" t="s">
        <v>1444</v>
      </c>
      <c r="K454" s="70">
        <v>2800</v>
      </c>
      <c r="L454" s="70" t="s">
        <v>1396</v>
      </c>
      <c r="M454" s="71" t="s">
        <v>179</v>
      </c>
      <c r="N454" s="71"/>
      <c r="O454" s="72" t="s">
        <v>1445</v>
      </c>
      <c r="P454" s="73" t="s">
        <v>130</v>
      </c>
    </row>
    <row r="455" spans="1:16" x14ac:dyDescent="0.2">
      <c r="A455" s="51" t="str">
        <f t="shared" si="36"/>
        <v> AOEB 12 </v>
      </c>
      <c r="B455" s="3" t="str">
        <f t="shared" si="37"/>
        <v>I</v>
      </c>
      <c r="C455" s="51">
        <f t="shared" si="38"/>
        <v>53672.9</v>
      </c>
      <c r="D455" t="str">
        <f t="shared" si="39"/>
        <v>vis</v>
      </c>
      <c r="E455">
        <f>VLOOKUP(C455,Active!C$21:E$957,3,FALSE)</f>
        <v>2801.0235188857887</v>
      </c>
      <c r="F455" s="3" t="s">
        <v>157</v>
      </c>
      <c r="G455" t="str">
        <f t="shared" si="40"/>
        <v>53672.900</v>
      </c>
      <c r="H455" s="51">
        <f t="shared" si="41"/>
        <v>2801</v>
      </c>
      <c r="I455" s="70" t="s">
        <v>1446</v>
      </c>
      <c r="J455" s="71" t="s">
        <v>1447</v>
      </c>
      <c r="K455" s="70">
        <v>2801</v>
      </c>
      <c r="L455" s="70" t="s">
        <v>1448</v>
      </c>
      <c r="M455" s="71" t="s">
        <v>179</v>
      </c>
      <c r="N455" s="71"/>
      <c r="O455" s="72" t="s">
        <v>260</v>
      </c>
      <c r="P455" s="72" t="s">
        <v>131</v>
      </c>
    </row>
    <row r="456" spans="1:16" x14ac:dyDescent="0.2">
      <c r="A456" s="51" t="str">
        <f t="shared" si="36"/>
        <v>VSB 44 </v>
      </c>
      <c r="B456" s="3" t="str">
        <f t="shared" si="37"/>
        <v>I</v>
      </c>
      <c r="C456" s="51">
        <f t="shared" si="38"/>
        <v>53687.243000000002</v>
      </c>
      <c r="D456" t="str">
        <f t="shared" si="39"/>
        <v>vis</v>
      </c>
      <c r="E456">
        <f>VLOOKUP(C456,Active!C$21:E$957,3,FALSE)</f>
        <v>2806.0257784995401</v>
      </c>
      <c r="F456" s="3" t="s">
        <v>157</v>
      </c>
      <c r="G456" t="str">
        <f t="shared" si="40"/>
        <v>53687.243</v>
      </c>
      <c r="H456" s="51">
        <f t="shared" si="41"/>
        <v>2806</v>
      </c>
      <c r="I456" s="70" t="s">
        <v>1449</v>
      </c>
      <c r="J456" s="71" t="s">
        <v>1450</v>
      </c>
      <c r="K456" s="70">
        <v>2806</v>
      </c>
      <c r="L456" s="70" t="s">
        <v>245</v>
      </c>
      <c r="M456" s="71" t="s">
        <v>179</v>
      </c>
      <c r="N456" s="71"/>
      <c r="O456" s="72" t="s">
        <v>1305</v>
      </c>
      <c r="P456" s="73" t="s">
        <v>130</v>
      </c>
    </row>
    <row r="457" spans="1:16" x14ac:dyDescent="0.2">
      <c r="A457" s="51" t="str">
        <f t="shared" si="36"/>
        <v>VSB 44 </v>
      </c>
      <c r="B457" s="3" t="str">
        <f t="shared" si="37"/>
        <v>I</v>
      </c>
      <c r="C457" s="51">
        <f t="shared" si="38"/>
        <v>53692.972000000002</v>
      </c>
      <c r="D457" t="str">
        <f t="shared" si="39"/>
        <v>vis</v>
      </c>
      <c r="E457">
        <f>VLOOKUP(C457,Active!C$21:E$957,3,FALSE)</f>
        <v>2808.0238225159369</v>
      </c>
      <c r="F457" s="3" t="s">
        <v>157</v>
      </c>
      <c r="G457" t="str">
        <f t="shared" si="40"/>
        <v>53692.972</v>
      </c>
      <c r="H457" s="51">
        <f t="shared" si="41"/>
        <v>2808</v>
      </c>
      <c r="I457" s="70" t="s">
        <v>1451</v>
      </c>
      <c r="J457" s="71" t="s">
        <v>1452</v>
      </c>
      <c r="K457" s="70">
        <v>2808</v>
      </c>
      <c r="L457" s="70" t="s">
        <v>1434</v>
      </c>
      <c r="M457" s="71" t="s">
        <v>179</v>
      </c>
      <c r="N457" s="71"/>
      <c r="O457" s="72" t="s">
        <v>1343</v>
      </c>
      <c r="P457" s="73" t="s">
        <v>130</v>
      </c>
    </row>
    <row r="458" spans="1:16" x14ac:dyDescent="0.2">
      <c r="A458" s="51" t="str">
        <f t="shared" si="36"/>
        <v>VSB 44 </v>
      </c>
      <c r="B458" s="3" t="str">
        <f t="shared" si="37"/>
        <v>I</v>
      </c>
      <c r="C458" s="51">
        <f t="shared" si="38"/>
        <v>53715.913</v>
      </c>
      <c r="D458" t="str">
        <f t="shared" si="39"/>
        <v>vis</v>
      </c>
      <c r="E458">
        <f>VLOOKUP(C458,Active!C$21:E$957,3,FALSE)</f>
        <v>2816.024717572694</v>
      </c>
      <c r="F458" s="3" t="s">
        <v>157</v>
      </c>
      <c r="G458" t="str">
        <f t="shared" si="40"/>
        <v>53715.913</v>
      </c>
      <c r="H458" s="51">
        <f t="shared" si="41"/>
        <v>2816</v>
      </c>
      <c r="I458" s="70" t="s">
        <v>1453</v>
      </c>
      <c r="J458" s="71" t="s">
        <v>1454</v>
      </c>
      <c r="K458" s="70">
        <v>2816</v>
      </c>
      <c r="L458" s="70" t="s">
        <v>228</v>
      </c>
      <c r="M458" s="71" t="s">
        <v>179</v>
      </c>
      <c r="N458" s="71"/>
      <c r="O458" s="72" t="s">
        <v>1305</v>
      </c>
      <c r="P458" s="73" t="s">
        <v>130</v>
      </c>
    </row>
    <row r="459" spans="1:16" x14ac:dyDescent="0.2">
      <c r="A459" s="51" t="str">
        <f t="shared" ref="A459:A519" si="42">P459</f>
        <v>VSB 44 </v>
      </c>
      <c r="B459" s="3" t="str">
        <f t="shared" ref="B459:B519" si="43">IF(H459=INT(H459),"I","II")</f>
        <v>I</v>
      </c>
      <c r="C459" s="51">
        <f t="shared" ref="C459:C519" si="44">1*G459</f>
        <v>53736.002999999997</v>
      </c>
      <c r="D459" t="str">
        <f t="shared" ref="D459:D519" si="45">VLOOKUP(F459,I$1:J$5,2,FALSE)</f>
        <v>vis</v>
      </c>
      <c r="E459">
        <f>VLOOKUP(C459,Active!C$21:E$957,3,FALSE)</f>
        <v>2823.0312988764836</v>
      </c>
      <c r="F459" s="3" t="s">
        <v>157</v>
      </c>
      <c r="G459" t="str">
        <f t="shared" ref="G459:G519" si="46">MID(I459,3,LEN(I459)-3)</f>
        <v>53736.003</v>
      </c>
      <c r="H459" s="51">
        <f t="shared" ref="H459:H519" si="47">1*K459</f>
        <v>2823</v>
      </c>
      <c r="I459" s="70" t="s">
        <v>1455</v>
      </c>
      <c r="J459" s="71" t="s">
        <v>1456</v>
      </c>
      <c r="K459" s="70">
        <v>2823</v>
      </c>
      <c r="L459" s="70" t="s">
        <v>1457</v>
      </c>
      <c r="M459" s="71" t="s">
        <v>179</v>
      </c>
      <c r="N459" s="71"/>
      <c r="O459" s="72" t="s">
        <v>1305</v>
      </c>
      <c r="P459" s="73" t="s">
        <v>130</v>
      </c>
    </row>
    <row r="460" spans="1:16" x14ac:dyDescent="0.2">
      <c r="A460" s="51" t="str">
        <f t="shared" si="42"/>
        <v> AOEB 12 </v>
      </c>
      <c r="B460" s="3" t="str">
        <f t="shared" si="43"/>
        <v>I</v>
      </c>
      <c r="C460" s="51">
        <f t="shared" si="44"/>
        <v>53750.324000000001</v>
      </c>
      <c r="D460" t="str">
        <f t="shared" si="45"/>
        <v>vis</v>
      </c>
      <c r="E460">
        <f>VLOOKUP(C460,Active!C$21:E$957,3,FALSE)</f>
        <v>2828.0258857780068</v>
      </c>
      <c r="F460" s="3" t="s">
        <v>157</v>
      </c>
      <c r="G460" t="str">
        <f t="shared" si="46"/>
        <v>53750.324</v>
      </c>
      <c r="H460" s="51">
        <f t="shared" si="47"/>
        <v>2828</v>
      </c>
      <c r="I460" s="70" t="s">
        <v>1458</v>
      </c>
      <c r="J460" s="71" t="s">
        <v>1459</v>
      </c>
      <c r="K460" s="70">
        <v>2828</v>
      </c>
      <c r="L460" s="70" t="s">
        <v>245</v>
      </c>
      <c r="M460" s="71" t="s">
        <v>179</v>
      </c>
      <c r="N460" s="71"/>
      <c r="O460" s="72" t="s">
        <v>1460</v>
      </c>
      <c r="P460" s="72" t="s">
        <v>131</v>
      </c>
    </row>
    <row r="461" spans="1:16" x14ac:dyDescent="0.2">
      <c r="A461" s="51" t="str">
        <f t="shared" si="42"/>
        <v>BAVM 179 </v>
      </c>
      <c r="B461" s="3" t="str">
        <f t="shared" si="43"/>
        <v>I</v>
      </c>
      <c r="C461" s="51">
        <f t="shared" si="44"/>
        <v>53750.324999999997</v>
      </c>
      <c r="D461" t="str">
        <f t="shared" si="45"/>
        <v>vis</v>
      </c>
      <c r="E461">
        <f>VLOOKUP(C461,Active!C$21:E$957,3,FALSE)</f>
        <v>2828.0262345376527</v>
      </c>
      <c r="F461" s="3" t="s">
        <v>157</v>
      </c>
      <c r="G461" t="str">
        <f t="shared" si="46"/>
        <v>53750.325</v>
      </c>
      <c r="H461" s="51">
        <f t="shared" si="47"/>
        <v>2828</v>
      </c>
      <c r="I461" s="70" t="s">
        <v>1461</v>
      </c>
      <c r="J461" s="71" t="s">
        <v>1462</v>
      </c>
      <c r="K461" s="70">
        <v>2828</v>
      </c>
      <c r="L461" s="70" t="s">
        <v>1463</v>
      </c>
      <c r="M461" s="71" t="s">
        <v>179</v>
      </c>
      <c r="N461" s="71"/>
      <c r="O461" s="72" t="s">
        <v>737</v>
      </c>
      <c r="P461" s="73" t="s">
        <v>132</v>
      </c>
    </row>
    <row r="462" spans="1:16" x14ac:dyDescent="0.2">
      <c r="A462" s="51" t="str">
        <f t="shared" si="42"/>
        <v> AOEB 12 </v>
      </c>
      <c r="B462" s="3" t="str">
        <f t="shared" si="43"/>
        <v>I</v>
      </c>
      <c r="C462" s="51">
        <f t="shared" si="44"/>
        <v>53793.334000000003</v>
      </c>
      <c r="D462" t="str">
        <f t="shared" si="45"/>
        <v>vis</v>
      </c>
      <c r="E462">
        <f>VLOOKUP(C462,Active!C$21:E$957,3,FALSE)</f>
        <v>2843.0260381859734</v>
      </c>
      <c r="F462" s="3" t="s">
        <v>157</v>
      </c>
      <c r="G462" t="str">
        <f t="shared" si="46"/>
        <v>53793.334</v>
      </c>
      <c r="H462" s="51">
        <f t="shared" si="47"/>
        <v>2843</v>
      </c>
      <c r="I462" s="70" t="s">
        <v>1464</v>
      </c>
      <c r="J462" s="71" t="s">
        <v>1465</v>
      </c>
      <c r="K462" s="70" t="s">
        <v>1466</v>
      </c>
      <c r="L462" s="70" t="s">
        <v>245</v>
      </c>
      <c r="M462" s="71" t="s">
        <v>179</v>
      </c>
      <c r="N462" s="71"/>
      <c r="O462" s="72" t="s">
        <v>1460</v>
      </c>
      <c r="P462" s="72" t="s">
        <v>131</v>
      </c>
    </row>
    <row r="463" spans="1:16" x14ac:dyDescent="0.2">
      <c r="A463" s="51" t="str">
        <f t="shared" si="42"/>
        <v>VSB 45 </v>
      </c>
      <c r="B463" s="3" t="str">
        <f t="shared" si="43"/>
        <v>I</v>
      </c>
      <c r="C463" s="51">
        <f t="shared" si="44"/>
        <v>53948.152000000002</v>
      </c>
      <c r="D463" t="str">
        <f t="shared" si="45"/>
        <v>vis</v>
      </c>
      <c r="E463">
        <f>VLOOKUP(C463,Active!C$21:E$957,3,FALSE)</f>
        <v>2897.0203091810072</v>
      </c>
      <c r="F463" s="3" t="s">
        <v>157</v>
      </c>
      <c r="G463" t="str">
        <f t="shared" si="46"/>
        <v>53948.152</v>
      </c>
      <c r="H463" s="51">
        <f t="shared" si="47"/>
        <v>2897</v>
      </c>
      <c r="I463" s="70" t="s">
        <v>1467</v>
      </c>
      <c r="J463" s="71" t="s">
        <v>1468</v>
      </c>
      <c r="K463" s="70" t="s">
        <v>1469</v>
      </c>
      <c r="L463" s="70" t="s">
        <v>1470</v>
      </c>
      <c r="M463" s="71" t="s">
        <v>179</v>
      </c>
      <c r="N463" s="71"/>
      <c r="O463" s="72" t="s">
        <v>1471</v>
      </c>
      <c r="P463" s="73" t="s">
        <v>134</v>
      </c>
    </row>
    <row r="464" spans="1:16" x14ac:dyDescent="0.2">
      <c r="A464" s="51" t="str">
        <f t="shared" si="42"/>
        <v>VSB 45 </v>
      </c>
      <c r="B464" s="3" t="str">
        <f t="shared" si="43"/>
        <v>I</v>
      </c>
      <c r="C464" s="51">
        <f t="shared" si="44"/>
        <v>54016.985000000001</v>
      </c>
      <c r="D464" t="str">
        <f t="shared" si="45"/>
        <v>vis</v>
      </c>
      <c r="E464">
        <f>VLOOKUP(C464,Active!C$21:E$957,3,FALSE)</f>
        <v>2921.026481947747</v>
      </c>
      <c r="F464" s="3" t="s">
        <v>157</v>
      </c>
      <c r="G464" t="str">
        <f t="shared" si="46"/>
        <v>54016.985</v>
      </c>
      <c r="H464" s="51">
        <f t="shared" si="47"/>
        <v>2921</v>
      </c>
      <c r="I464" s="70" t="s">
        <v>1472</v>
      </c>
      <c r="J464" s="71" t="s">
        <v>1473</v>
      </c>
      <c r="K464" s="70" t="s">
        <v>1474</v>
      </c>
      <c r="L464" s="70" t="s">
        <v>1475</v>
      </c>
      <c r="M464" s="71" t="s">
        <v>179</v>
      </c>
      <c r="N464" s="71"/>
      <c r="O464" s="72" t="s">
        <v>1471</v>
      </c>
      <c r="P464" s="73" t="s">
        <v>134</v>
      </c>
    </row>
    <row r="465" spans="1:16" x14ac:dyDescent="0.2">
      <c r="A465" s="51" t="str">
        <f t="shared" si="42"/>
        <v>VSB 45 </v>
      </c>
      <c r="B465" s="3" t="str">
        <f t="shared" si="43"/>
        <v>I</v>
      </c>
      <c r="C465" s="51">
        <f t="shared" si="44"/>
        <v>54057.127</v>
      </c>
      <c r="D465" t="str">
        <f t="shared" si="45"/>
        <v>vis</v>
      </c>
      <c r="E465">
        <f>VLOOKUP(C465,Active!C$21:E$957,3,FALSE)</f>
        <v>2935.0263916887507</v>
      </c>
      <c r="F465" s="3" t="s">
        <v>157</v>
      </c>
      <c r="G465" t="str">
        <f t="shared" si="46"/>
        <v>54057.127</v>
      </c>
      <c r="H465" s="51">
        <f t="shared" si="47"/>
        <v>2935</v>
      </c>
      <c r="I465" s="70" t="s">
        <v>1476</v>
      </c>
      <c r="J465" s="71" t="s">
        <v>1477</v>
      </c>
      <c r="K465" s="70" t="s">
        <v>1478</v>
      </c>
      <c r="L465" s="70" t="s">
        <v>1463</v>
      </c>
      <c r="M465" s="71" t="s">
        <v>179</v>
      </c>
      <c r="N465" s="71"/>
      <c r="O465" s="72" t="s">
        <v>1471</v>
      </c>
      <c r="P465" s="73" t="s">
        <v>134</v>
      </c>
    </row>
    <row r="466" spans="1:16" x14ac:dyDescent="0.2">
      <c r="A466" s="51" t="str">
        <f t="shared" si="42"/>
        <v>VSB 45 </v>
      </c>
      <c r="B466" s="3" t="str">
        <f t="shared" si="43"/>
        <v>I</v>
      </c>
      <c r="C466" s="51">
        <f t="shared" si="44"/>
        <v>54080.067000000003</v>
      </c>
      <c r="D466" t="str">
        <f t="shared" si="45"/>
        <v>vis</v>
      </c>
      <c r="E466">
        <f>VLOOKUP(C466,Active!C$21:E$957,3,FALSE)</f>
        <v>2943.0269379858619</v>
      </c>
      <c r="F466" s="3" t="s">
        <v>157</v>
      </c>
      <c r="G466" t="str">
        <f t="shared" si="46"/>
        <v>54080.067</v>
      </c>
      <c r="H466" s="51">
        <f t="shared" si="47"/>
        <v>2943</v>
      </c>
      <c r="I466" s="70" t="s">
        <v>1479</v>
      </c>
      <c r="J466" s="71" t="s">
        <v>1480</v>
      </c>
      <c r="K466" s="70" t="s">
        <v>1481</v>
      </c>
      <c r="L466" s="70" t="s">
        <v>1415</v>
      </c>
      <c r="M466" s="71" t="s">
        <v>179</v>
      </c>
      <c r="N466" s="71"/>
      <c r="O466" s="72" t="s">
        <v>1471</v>
      </c>
      <c r="P466" s="73" t="s">
        <v>134</v>
      </c>
    </row>
    <row r="467" spans="1:16" x14ac:dyDescent="0.2">
      <c r="A467" s="51" t="str">
        <f t="shared" si="42"/>
        <v> AOEB 12 </v>
      </c>
      <c r="B467" s="3" t="str">
        <f t="shared" si="43"/>
        <v>I</v>
      </c>
      <c r="C467" s="51">
        <f t="shared" si="44"/>
        <v>54085.788</v>
      </c>
      <c r="D467" t="str">
        <f t="shared" si="45"/>
        <v>vis</v>
      </c>
      <c r="E467">
        <f>VLOOKUP(C467,Active!C$21:E$957,3,FALSE)</f>
        <v>2945.0221919250839</v>
      </c>
      <c r="F467" s="3" t="s">
        <v>157</v>
      </c>
      <c r="G467" t="str">
        <f t="shared" si="46"/>
        <v>54085.788</v>
      </c>
      <c r="H467" s="51">
        <f t="shared" si="47"/>
        <v>2945</v>
      </c>
      <c r="I467" s="70" t="s">
        <v>1482</v>
      </c>
      <c r="J467" s="71" t="s">
        <v>1483</v>
      </c>
      <c r="K467" s="70" t="s">
        <v>1484</v>
      </c>
      <c r="L467" s="70" t="s">
        <v>1388</v>
      </c>
      <c r="M467" s="71" t="s">
        <v>179</v>
      </c>
      <c r="N467" s="71"/>
      <c r="O467" s="72" t="s">
        <v>260</v>
      </c>
      <c r="P467" s="72" t="s">
        <v>131</v>
      </c>
    </row>
    <row r="468" spans="1:16" x14ac:dyDescent="0.2">
      <c r="A468" s="51" t="str">
        <f t="shared" si="42"/>
        <v> AOEB 12 </v>
      </c>
      <c r="B468" s="3" t="str">
        <f t="shared" si="43"/>
        <v>I</v>
      </c>
      <c r="C468" s="51">
        <f t="shared" si="44"/>
        <v>54111.593999999997</v>
      </c>
      <c r="D468" t="str">
        <f t="shared" si="45"/>
        <v>vis</v>
      </c>
      <c r="E468">
        <f>VLOOKUP(C468,Active!C$21:E$957,3,FALSE)</f>
        <v>2954.0222833698622</v>
      </c>
      <c r="F468" s="3" t="s">
        <v>157</v>
      </c>
      <c r="G468" t="str">
        <f t="shared" si="46"/>
        <v>54111.594</v>
      </c>
      <c r="H468" s="51">
        <f t="shared" si="47"/>
        <v>2954</v>
      </c>
      <c r="I468" s="70" t="s">
        <v>1485</v>
      </c>
      <c r="J468" s="71" t="s">
        <v>1486</v>
      </c>
      <c r="K468" s="70" t="s">
        <v>1487</v>
      </c>
      <c r="L468" s="70" t="s">
        <v>224</v>
      </c>
      <c r="M468" s="71" t="s">
        <v>179</v>
      </c>
      <c r="N468" s="71"/>
      <c r="O468" s="72" t="s">
        <v>260</v>
      </c>
      <c r="P468" s="72" t="s">
        <v>131</v>
      </c>
    </row>
    <row r="469" spans="1:16" x14ac:dyDescent="0.2">
      <c r="A469" s="51" t="str">
        <f t="shared" si="42"/>
        <v>VSB 46 </v>
      </c>
      <c r="B469" s="3" t="str">
        <f t="shared" si="43"/>
        <v>I</v>
      </c>
      <c r="C469" s="51">
        <f t="shared" si="44"/>
        <v>54168.949000000001</v>
      </c>
      <c r="D469" t="str">
        <f t="shared" si="45"/>
        <v>vis</v>
      </c>
      <c r="E469">
        <f>VLOOKUP(C469,Active!C$21:E$957,3,FALSE)</f>
        <v>2974.025392910874</v>
      </c>
      <c r="F469" s="3" t="s">
        <v>157</v>
      </c>
      <c r="G469" t="str">
        <f t="shared" si="46"/>
        <v>54168.949</v>
      </c>
      <c r="H469" s="51">
        <f t="shared" si="47"/>
        <v>2974</v>
      </c>
      <c r="I469" s="70" t="s">
        <v>1488</v>
      </c>
      <c r="J469" s="71" t="s">
        <v>1489</v>
      </c>
      <c r="K469" s="70" t="s">
        <v>1490</v>
      </c>
      <c r="L469" s="70" t="s">
        <v>1424</v>
      </c>
      <c r="M469" s="71" t="s">
        <v>179</v>
      </c>
      <c r="N469" s="71"/>
      <c r="O469" s="72" t="s">
        <v>1491</v>
      </c>
      <c r="P469" s="73" t="s">
        <v>136</v>
      </c>
    </row>
    <row r="470" spans="1:16" x14ac:dyDescent="0.2">
      <c r="A470" s="51" t="str">
        <f t="shared" si="42"/>
        <v>VSB 46 </v>
      </c>
      <c r="B470" s="3" t="str">
        <f t="shared" si="43"/>
        <v>I</v>
      </c>
      <c r="C470" s="51">
        <f t="shared" si="44"/>
        <v>54427.014000000003</v>
      </c>
      <c r="D470" t="str">
        <f t="shared" si="45"/>
        <v>vis</v>
      </c>
      <c r="E470">
        <f>VLOOKUP(C470,Active!C$21:E$957,3,FALSE)</f>
        <v>3064.0280511569026</v>
      </c>
      <c r="F470" s="3" t="s">
        <v>157</v>
      </c>
      <c r="G470" t="str">
        <f t="shared" si="46"/>
        <v>54427.014</v>
      </c>
      <c r="H470" s="51">
        <f t="shared" si="47"/>
        <v>3064</v>
      </c>
      <c r="I470" s="70" t="s">
        <v>1492</v>
      </c>
      <c r="J470" s="71" t="s">
        <v>1493</v>
      </c>
      <c r="K470" s="70" t="s">
        <v>1494</v>
      </c>
      <c r="L470" s="70" t="s">
        <v>1495</v>
      </c>
      <c r="M470" s="71" t="s">
        <v>238</v>
      </c>
      <c r="N470" s="71" t="s">
        <v>1372</v>
      </c>
      <c r="O470" s="72" t="s">
        <v>1159</v>
      </c>
      <c r="P470" s="73" t="s">
        <v>136</v>
      </c>
    </row>
    <row r="471" spans="1:16" x14ac:dyDescent="0.2">
      <c r="A471" s="51" t="str">
        <f t="shared" si="42"/>
        <v>VSB 46 </v>
      </c>
      <c r="B471" s="3" t="str">
        <f t="shared" si="43"/>
        <v>I</v>
      </c>
      <c r="C471" s="51">
        <f t="shared" si="44"/>
        <v>54427.019</v>
      </c>
      <c r="D471" t="str">
        <f t="shared" si="45"/>
        <v>vis</v>
      </c>
      <c r="E471">
        <f>VLOOKUP(C471,Active!C$21:E$957,3,FALSE)</f>
        <v>3064.0297949551359</v>
      </c>
      <c r="F471" s="3" t="s">
        <v>157</v>
      </c>
      <c r="G471" t="str">
        <f t="shared" si="46"/>
        <v>54427.019</v>
      </c>
      <c r="H471" s="51">
        <f t="shared" si="47"/>
        <v>3064</v>
      </c>
      <c r="I471" s="70" t="s">
        <v>1496</v>
      </c>
      <c r="J471" s="71" t="s">
        <v>1497</v>
      </c>
      <c r="K471" s="70" t="s">
        <v>1494</v>
      </c>
      <c r="L471" s="70" t="s">
        <v>1498</v>
      </c>
      <c r="M471" s="71" t="s">
        <v>179</v>
      </c>
      <c r="N471" s="71"/>
      <c r="O471" s="72" t="s">
        <v>1499</v>
      </c>
      <c r="P471" s="73" t="s">
        <v>136</v>
      </c>
    </row>
    <row r="472" spans="1:16" x14ac:dyDescent="0.2">
      <c r="A472" s="51" t="str">
        <f t="shared" si="42"/>
        <v>VSB 46 </v>
      </c>
      <c r="B472" s="3" t="str">
        <f t="shared" si="43"/>
        <v>I</v>
      </c>
      <c r="C472" s="51">
        <f t="shared" si="44"/>
        <v>54427.031999999999</v>
      </c>
      <c r="D472" t="str">
        <f t="shared" si="45"/>
        <v>vis</v>
      </c>
      <c r="E472">
        <f>VLOOKUP(C472,Active!C$21:E$957,3,FALSE)</f>
        <v>3064.0343288305435</v>
      </c>
      <c r="F472" s="3" t="s">
        <v>157</v>
      </c>
      <c r="G472" t="str">
        <f t="shared" si="46"/>
        <v>54427.032</v>
      </c>
      <c r="H472" s="51">
        <f t="shared" si="47"/>
        <v>3064</v>
      </c>
      <c r="I472" s="70" t="s">
        <v>1500</v>
      </c>
      <c r="J472" s="71" t="s">
        <v>1501</v>
      </c>
      <c r="K472" s="70" t="s">
        <v>1494</v>
      </c>
      <c r="L472" s="70" t="s">
        <v>1502</v>
      </c>
      <c r="M472" s="71" t="s">
        <v>179</v>
      </c>
      <c r="N472" s="71"/>
      <c r="O472" s="72" t="s">
        <v>1236</v>
      </c>
      <c r="P472" s="73" t="s">
        <v>136</v>
      </c>
    </row>
    <row r="473" spans="1:16" x14ac:dyDescent="0.2">
      <c r="A473" s="51" t="str">
        <f t="shared" si="42"/>
        <v>VSB 46 </v>
      </c>
      <c r="B473" s="3" t="str">
        <f t="shared" si="43"/>
        <v>I</v>
      </c>
      <c r="C473" s="51">
        <f t="shared" si="44"/>
        <v>54444.218999999997</v>
      </c>
      <c r="D473" t="str">
        <f t="shared" si="45"/>
        <v>vis</v>
      </c>
      <c r="E473">
        <f>VLOOKUP(C473,Active!C$21:E$957,3,FALSE)</f>
        <v>3070.0284608797338</v>
      </c>
      <c r="F473" s="3" t="s">
        <v>157</v>
      </c>
      <c r="G473" t="str">
        <f t="shared" si="46"/>
        <v>54444.219</v>
      </c>
      <c r="H473" s="51">
        <f t="shared" si="47"/>
        <v>3070</v>
      </c>
      <c r="I473" s="70" t="s">
        <v>1503</v>
      </c>
      <c r="J473" s="71" t="s">
        <v>1504</v>
      </c>
      <c r="K473" s="70" t="s">
        <v>1505</v>
      </c>
      <c r="L473" s="70" t="s">
        <v>1506</v>
      </c>
      <c r="M473" s="71" t="s">
        <v>179</v>
      </c>
      <c r="N473" s="71"/>
      <c r="O473" s="72" t="s">
        <v>1236</v>
      </c>
      <c r="P473" s="73" t="s">
        <v>136</v>
      </c>
    </row>
    <row r="474" spans="1:16" x14ac:dyDescent="0.2">
      <c r="A474" s="51" t="str">
        <f t="shared" si="42"/>
        <v>VSB 46 </v>
      </c>
      <c r="B474" s="3" t="str">
        <f t="shared" si="43"/>
        <v>I</v>
      </c>
      <c r="C474" s="51">
        <f t="shared" si="44"/>
        <v>54449.959000000003</v>
      </c>
      <c r="D474" t="str">
        <f t="shared" si="45"/>
        <v>vis</v>
      </c>
      <c r="E474">
        <f>VLOOKUP(C474,Active!C$21:E$957,3,FALSE)</f>
        <v>3072.0303412522471</v>
      </c>
      <c r="F474" s="3" t="s">
        <v>157</v>
      </c>
      <c r="G474" t="str">
        <f t="shared" si="46"/>
        <v>54449.959</v>
      </c>
      <c r="H474" s="51">
        <f t="shared" si="47"/>
        <v>3072</v>
      </c>
      <c r="I474" s="70" t="s">
        <v>1507</v>
      </c>
      <c r="J474" s="71" t="s">
        <v>1508</v>
      </c>
      <c r="K474" s="70" t="s">
        <v>1509</v>
      </c>
      <c r="L474" s="70" t="s">
        <v>1510</v>
      </c>
      <c r="M474" s="71" t="s">
        <v>179</v>
      </c>
      <c r="N474" s="71"/>
      <c r="O474" s="72" t="s">
        <v>1236</v>
      </c>
      <c r="P474" s="73" t="s">
        <v>136</v>
      </c>
    </row>
    <row r="475" spans="1:16" x14ac:dyDescent="0.2">
      <c r="A475" s="51" t="str">
        <f t="shared" si="42"/>
        <v>VSB 48 </v>
      </c>
      <c r="B475" s="3" t="str">
        <f t="shared" si="43"/>
        <v>I</v>
      </c>
      <c r="C475" s="51">
        <f t="shared" si="44"/>
        <v>54470.034</v>
      </c>
      <c r="D475" t="str">
        <f t="shared" si="45"/>
        <v>vis</v>
      </c>
      <c r="E475">
        <f>VLOOKUP(C475,Active!C$21:E$957,3,FALSE)</f>
        <v>3079.0316911613349</v>
      </c>
      <c r="F475" s="3" t="s">
        <v>157</v>
      </c>
      <c r="G475" t="str">
        <f t="shared" si="46"/>
        <v>54470.034</v>
      </c>
      <c r="H475" s="51">
        <f t="shared" si="47"/>
        <v>3079</v>
      </c>
      <c r="I475" s="70" t="s">
        <v>1511</v>
      </c>
      <c r="J475" s="71" t="s">
        <v>1512</v>
      </c>
      <c r="K475" s="70" t="s">
        <v>1513</v>
      </c>
      <c r="L475" s="70" t="s">
        <v>1514</v>
      </c>
      <c r="M475" s="71" t="s">
        <v>179</v>
      </c>
      <c r="N475" s="71"/>
      <c r="O475" s="72" t="s">
        <v>1236</v>
      </c>
      <c r="P475" s="73" t="s">
        <v>138</v>
      </c>
    </row>
    <row r="476" spans="1:16" x14ac:dyDescent="0.2">
      <c r="A476" s="51" t="str">
        <f t="shared" si="42"/>
        <v>VSB 48 </v>
      </c>
      <c r="B476" s="3" t="str">
        <f t="shared" si="43"/>
        <v>I</v>
      </c>
      <c r="C476" s="51">
        <f t="shared" si="44"/>
        <v>54492.968999999997</v>
      </c>
      <c r="D476" t="str">
        <f t="shared" si="45"/>
        <v>vis</v>
      </c>
      <c r="E476">
        <f>VLOOKUP(C476,Active!C$21:E$957,3,FALSE)</f>
        <v>3087.0304936602111</v>
      </c>
      <c r="F476" s="3" t="s">
        <v>157</v>
      </c>
      <c r="G476" t="str">
        <f t="shared" si="46"/>
        <v>54492.969</v>
      </c>
      <c r="H476" s="51">
        <f t="shared" si="47"/>
        <v>3087</v>
      </c>
      <c r="I476" s="70" t="s">
        <v>1515</v>
      </c>
      <c r="J476" s="71" t="s">
        <v>1516</v>
      </c>
      <c r="K476" s="70" t="s">
        <v>1517</v>
      </c>
      <c r="L476" s="70" t="s">
        <v>1510</v>
      </c>
      <c r="M476" s="71" t="s">
        <v>179</v>
      </c>
      <c r="N476" s="71"/>
      <c r="O476" s="72" t="s">
        <v>1491</v>
      </c>
      <c r="P476" s="73" t="s">
        <v>138</v>
      </c>
    </row>
    <row r="477" spans="1:16" x14ac:dyDescent="0.2">
      <c r="A477" s="51" t="str">
        <f t="shared" si="42"/>
        <v>VSB 48 </v>
      </c>
      <c r="B477" s="3" t="str">
        <f t="shared" si="43"/>
        <v>I</v>
      </c>
      <c r="C477" s="51">
        <f t="shared" si="44"/>
        <v>54751.025000000001</v>
      </c>
      <c r="D477" t="str">
        <f t="shared" si="45"/>
        <v>vis</v>
      </c>
      <c r="E477">
        <f>VLOOKUP(C477,Active!C$21:E$957,3,FALSE)</f>
        <v>3177.0300130694191</v>
      </c>
      <c r="F477" s="3" t="s">
        <v>157</v>
      </c>
      <c r="G477" t="str">
        <f t="shared" si="46"/>
        <v>54751.025</v>
      </c>
      <c r="H477" s="51">
        <f t="shared" si="47"/>
        <v>3177</v>
      </c>
      <c r="I477" s="70" t="s">
        <v>1518</v>
      </c>
      <c r="J477" s="71" t="s">
        <v>1519</v>
      </c>
      <c r="K477" s="70" t="s">
        <v>1520</v>
      </c>
      <c r="L477" s="70" t="s">
        <v>1521</v>
      </c>
      <c r="M477" s="71" t="s">
        <v>179</v>
      </c>
      <c r="N477" s="71"/>
      <c r="O477" s="72" t="s">
        <v>1491</v>
      </c>
      <c r="P477" s="73" t="s">
        <v>138</v>
      </c>
    </row>
    <row r="478" spans="1:16" x14ac:dyDescent="0.2">
      <c r="A478" s="51" t="str">
        <f t="shared" si="42"/>
        <v>VSB 48 </v>
      </c>
      <c r="B478" s="3" t="str">
        <f t="shared" si="43"/>
        <v>I</v>
      </c>
      <c r="C478" s="51">
        <f t="shared" si="44"/>
        <v>54771.105000000003</v>
      </c>
      <c r="D478" t="str">
        <f t="shared" si="45"/>
        <v>vis</v>
      </c>
      <c r="E478">
        <f>VLOOKUP(C478,Active!C$21:E$957,3,FALSE)</f>
        <v>3184.0331067767424</v>
      </c>
      <c r="F478" s="3" t="s">
        <v>157</v>
      </c>
      <c r="G478" t="str">
        <f t="shared" si="46"/>
        <v>54771.105</v>
      </c>
      <c r="H478" s="51">
        <f t="shared" si="47"/>
        <v>3184</v>
      </c>
      <c r="I478" s="70" t="s">
        <v>1522</v>
      </c>
      <c r="J478" s="71" t="s">
        <v>1523</v>
      </c>
      <c r="K478" s="70" t="s">
        <v>1524</v>
      </c>
      <c r="L478" s="70" t="s">
        <v>1525</v>
      </c>
      <c r="M478" s="71" t="s">
        <v>179</v>
      </c>
      <c r="N478" s="71"/>
      <c r="O478" s="72" t="s">
        <v>1236</v>
      </c>
      <c r="P478" s="73" t="s">
        <v>138</v>
      </c>
    </row>
    <row r="479" spans="1:16" x14ac:dyDescent="0.2">
      <c r="A479" s="51" t="str">
        <f t="shared" si="42"/>
        <v>VSB 48 </v>
      </c>
      <c r="B479" s="3" t="str">
        <f t="shared" si="43"/>
        <v>I</v>
      </c>
      <c r="C479" s="51">
        <f t="shared" si="44"/>
        <v>54791.170599999998</v>
      </c>
      <c r="D479" t="str">
        <f t="shared" si="45"/>
        <v>vis</v>
      </c>
      <c r="E479">
        <f>VLOOKUP(C479,Active!C$21:E$957,3,FALSE)</f>
        <v>3191.0311783451498</v>
      </c>
      <c r="F479" s="3" t="s">
        <v>157</v>
      </c>
      <c r="G479" t="str">
        <f t="shared" si="46"/>
        <v>54791.1706</v>
      </c>
      <c r="H479" s="51">
        <f t="shared" si="47"/>
        <v>3191</v>
      </c>
      <c r="I479" s="70" t="s">
        <v>1526</v>
      </c>
      <c r="J479" s="71" t="s">
        <v>1527</v>
      </c>
      <c r="K479" s="70" t="s">
        <v>1528</v>
      </c>
      <c r="L479" s="70" t="s">
        <v>1529</v>
      </c>
      <c r="M479" s="71" t="s">
        <v>238</v>
      </c>
      <c r="N479" s="71" t="s">
        <v>171</v>
      </c>
      <c r="O479" s="72" t="s">
        <v>1530</v>
      </c>
      <c r="P479" s="73" t="s">
        <v>138</v>
      </c>
    </row>
    <row r="480" spans="1:16" x14ac:dyDescent="0.2">
      <c r="A480" s="51" t="str">
        <f t="shared" si="42"/>
        <v>VSB 48 </v>
      </c>
      <c r="B480" s="3" t="str">
        <f t="shared" si="43"/>
        <v>I</v>
      </c>
      <c r="C480" s="51">
        <f t="shared" si="44"/>
        <v>54791.184000000001</v>
      </c>
      <c r="D480" t="str">
        <f t="shared" si="45"/>
        <v>vis</v>
      </c>
      <c r="E480">
        <f>VLOOKUP(C480,Active!C$21:E$957,3,FALSE)</f>
        <v>3191.0358517244176</v>
      </c>
      <c r="F480" s="3" t="s">
        <v>157</v>
      </c>
      <c r="G480" t="str">
        <f t="shared" si="46"/>
        <v>54791.184</v>
      </c>
      <c r="H480" s="51">
        <f t="shared" si="47"/>
        <v>3191</v>
      </c>
      <c r="I480" s="70" t="s">
        <v>1531</v>
      </c>
      <c r="J480" s="71" t="s">
        <v>1532</v>
      </c>
      <c r="K480" s="70" t="s">
        <v>1528</v>
      </c>
      <c r="L480" s="70" t="s">
        <v>1533</v>
      </c>
      <c r="M480" s="71" t="s">
        <v>179</v>
      </c>
      <c r="N480" s="71"/>
      <c r="O480" s="72" t="s">
        <v>1236</v>
      </c>
      <c r="P480" s="73" t="s">
        <v>138</v>
      </c>
    </row>
    <row r="481" spans="1:16" x14ac:dyDescent="0.2">
      <c r="A481" s="51" t="str">
        <f t="shared" si="42"/>
        <v>VSB 48 </v>
      </c>
      <c r="B481" s="3" t="str">
        <f t="shared" si="43"/>
        <v>I</v>
      </c>
      <c r="C481" s="51">
        <f t="shared" si="44"/>
        <v>54794.048000000003</v>
      </c>
      <c r="D481" t="str">
        <f t="shared" si="45"/>
        <v>vis</v>
      </c>
      <c r="E481">
        <f>VLOOKUP(C481,Active!C$21:E$957,3,FALSE)</f>
        <v>3192.0346993527933</v>
      </c>
      <c r="F481" s="3" t="s">
        <v>157</v>
      </c>
      <c r="G481" t="str">
        <f t="shared" si="46"/>
        <v>54794.048</v>
      </c>
      <c r="H481" s="51">
        <f t="shared" si="47"/>
        <v>3192</v>
      </c>
      <c r="I481" s="70" t="s">
        <v>1534</v>
      </c>
      <c r="J481" s="71" t="s">
        <v>1535</v>
      </c>
      <c r="K481" s="70" t="s">
        <v>1536</v>
      </c>
      <c r="L481" s="70" t="s">
        <v>1537</v>
      </c>
      <c r="M481" s="71" t="s">
        <v>179</v>
      </c>
      <c r="N481" s="71"/>
      <c r="O481" s="72" t="s">
        <v>1236</v>
      </c>
      <c r="P481" s="73" t="s">
        <v>138</v>
      </c>
    </row>
    <row r="482" spans="1:16" x14ac:dyDescent="0.2">
      <c r="A482" s="51" t="str">
        <f t="shared" si="42"/>
        <v>VSB 48 </v>
      </c>
      <c r="B482" s="3" t="str">
        <f t="shared" si="43"/>
        <v>I</v>
      </c>
      <c r="C482" s="51">
        <f t="shared" si="44"/>
        <v>54816.993000000002</v>
      </c>
      <c r="D482" t="str">
        <f t="shared" si="45"/>
        <v>vis</v>
      </c>
      <c r="E482">
        <f>VLOOKUP(C482,Active!C$21:E$957,3,FALSE)</f>
        <v>3200.0369894481378</v>
      </c>
      <c r="F482" s="3" t="s">
        <v>157</v>
      </c>
      <c r="G482" t="str">
        <f t="shared" si="46"/>
        <v>54816.993</v>
      </c>
      <c r="H482" s="51">
        <f t="shared" si="47"/>
        <v>3200</v>
      </c>
      <c r="I482" s="70" t="s">
        <v>1538</v>
      </c>
      <c r="J482" s="71" t="s">
        <v>1539</v>
      </c>
      <c r="K482" s="70" t="s">
        <v>1540</v>
      </c>
      <c r="L482" s="70" t="s">
        <v>286</v>
      </c>
      <c r="M482" s="71" t="s">
        <v>179</v>
      </c>
      <c r="N482" s="71"/>
      <c r="O482" s="72" t="s">
        <v>1541</v>
      </c>
      <c r="P482" s="73" t="s">
        <v>138</v>
      </c>
    </row>
    <row r="483" spans="1:16" x14ac:dyDescent="0.2">
      <c r="A483" s="51" t="str">
        <f t="shared" si="42"/>
        <v>VSB 50 </v>
      </c>
      <c r="B483" s="3" t="str">
        <f t="shared" si="43"/>
        <v>I</v>
      </c>
      <c r="C483" s="51">
        <f t="shared" si="44"/>
        <v>54837.031999999999</v>
      </c>
      <c r="D483" t="str">
        <f t="shared" si="45"/>
        <v>vis</v>
      </c>
      <c r="E483">
        <f>VLOOKUP(C483,Active!C$21:E$957,3,FALSE)</f>
        <v>3207.0257840099416</v>
      </c>
      <c r="F483" s="3" t="s">
        <v>157</v>
      </c>
      <c r="G483" t="str">
        <f t="shared" si="46"/>
        <v>54837.032</v>
      </c>
      <c r="H483" s="51">
        <f t="shared" si="47"/>
        <v>3207</v>
      </c>
      <c r="I483" s="70" t="s">
        <v>1542</v>
      </c>
      <c r="J483" s="71" t="s">
        <v>1543</v>
      </c>
      <c r="K483" s="70" t="s">
        <v>1544</v>
      </c>
      <c r="L483" s="70" t="s">
        <v>245</v>
      </c>
      <c r="M483" s="71" t="s">
        <v>179</v>
      </c>
      <c r="N483" s="71"/>
      <c r="O483" s="72" t="s">
        <v>1499</v>
      </c>
      <c r="P483" s="73" t="s">
        <v>141</v>
      </c>
    </row>
    <row r="484" spans="1:16" x14ac:dyDescent="0.2">
      <c r="A484" s="51" t="str">
        <f t="shared" si="42"/>
        <v>VSB 50 </v>
      </c>
      <c r="B484" s="3" t="str">
        <f t="shared" si="43"/>
        <v>I</v>
      </c>
      <c r="C484" s="51">
        <f t="shared" si="44"/>
        <v>54837.040999999997</v>
      </c>
      <c r="D484" t="str">
        <f t="shared" si="45"/>
        <v>vis</v>
      </c>
      <c r="E484">
        <f>VLOOKUP(C484,Active!C$21:E$957,3,FALSE)</f>
        <v>3207.0289228467618</v>
      </c>
      <c r="F484" s="3" t="s">
        <v>157</v>
      </c>
      <c r="G484" t="str">
        <f t="shared" si="46"/>
        <v>54837.041</v>
      </c>
      <c r="H484" s="51">
        <f t="shared" si="47"/>
        <v>3207</v>
      </c>
      <c r="I484" s="70" t="s">
        <v>1545</v>
      </c>
      <c r="J484" s="71" t="s">
        <v>1546</v>
      </c>
      <c r="K484" s="70" t="s">
        <v>1544</v>
      </c>
      <c r="L484" s="70" t="s">
        <v>1547</v>
      </c>
      <c r="M484" s="71" t="s">
        <v>179</v>
      </c>
      <c r="N484" s="71"/>
      <c r="O484" s="72" t="s">
        <v>1548</v>
      </c>
      <c r="P484" s="73" t="s">
        <v>141</v>
      </c>
    </row>
    <row r="485" spans="1:16" x14ac:dyDescent="0.2">
      <c r="A485" s="51" t="str">
        <f t="shared" si="42"/>
        <v>VSB 50 </v>
      </c>
      <c r="B485" s="3" t="str">
        <f t="shared" si="43"/>
        <v>I</v>
      </c>
      <c r="C485" s="51">
        <f t="shared" si="44"/>
        <v>54839.918899999997</v>
      </c>
      <c r="D485" t="str">
        <f t="shared" si="45"/>
        <v>vis</v>
      </c>
      <c r="E485">
        <f>VLOOKUP(C485,Active!C$21:E$957,3,FALSE)</f>
        <v>3208.0326182342274</v>
      </c>
      <c r="F485" s="3" t="s">
        <v>157</v>
      </c>
      <c r="G485" t="str">
        <f t="shared" si="46"/>
        <v>54839.9189</v>
      </c>
      <c r="H485" s="51">
        <f t="shared" si="47"/>
        <v>3208</v>
      </c>
      <c r="I485" s="70" t="s">
        <v>1549</v>
      </c>
      <c r="J485" s="71" t="s">
        <v>1550</v>
      </c>
      <c r="K485" s="70" t="s">
        <v>1551</v>
      </c>
      <c r="L485" s="70" t="s">
        <v>1552</v>
      </c>
      <c r="M485" s="71" t="s">
        <v>238</v>
      </c>
      <c r="N485" s="71" t="s">
        <v>157</v>
      </c>
      <c r="O485" s="72" t="s">
        <v>1553</v>
      </c>
      <c r="P485" s="73" t="s">
        <v>141</v>
      </c>
    </row>
    <row r="486" spans="1:16" x14ac:dyDescent="0.2">
      <c r="A486" s="51" t="str">
        <f t="shared" si="42"/>
        <v>OEJV 0137 </v>
      </c>
      <c r="B486" s="3" t="str">
        <f t="shared" si="43"/>
        <v>I</v>
      </c>
      <c r="C486" s="51">
        <f t="shared" si="44"/>
        <v>55063.565999999999</v>
      </c>
      <c r="D486" t="str">
        <f t="shared" si="45"/>
        <v>vis</v>
      </c>
      <c r="E486" t="e">
        <f>VLOOKUP(C486,Active!C$21:E$957,3,FALSE)</f>
        <v>#N/A</v>
      </c>
      <c r="F486" s="3" t="s">
        <v>157</v>
      </c>
      <c r="G486" t="str">
        <f t="shared" si="46"/>
        <v>55063.566</v>
      </c>
      <c r="H486" s="51">
        <f t="shared" si="47"/>
        <v>3286</v>
      </c>
      <c r="I486" s="70" t="s">
        <v>1554</v>
      </c>
      <c r="J486" s="71" t="s">
        <v>1555</v>
      </c>
      <c r="K486" s="70" t="s">
        <v>273</v>
      </c>
      <c r="L486" s="70" t="s">
        <v>1514</v>
      </c>
      <c r="M486" s="71" t="s">
        <v>179</v>
      </c>
      <c r="N486" s="71"/>
      <c r="O486" s="72" t="s">
        <v>1556</v>
      </c>
      <c r="P486" s="73" t="s">
        <v>1557</v>
      </c>
    </row>
    <row r="487" spans="1:16" x14ac:dyDescent="0.2">
      <c r="A487" s="51" t="str">
        <f t="shared" si="42"/>
        <v>OEJV 0137 </v>
      </c>
      <c r="B487" s="3" t="str">
        <f t="shared" si="43"/>
        <v>I</v>
      </c>
      <c r="C487" s="51">
        <f t="shared" si="44"/>
        <v>55063.574699999997</v>
      </c>
      <c r="D487" t="str">
        <f t="shared" si="45"/>
        <v>vis</v>
      </c>
      <c r="E487" t="e">
        <f>VLOOKUP(C487,Active!C$21:E$957,3,FALSE)</f>
        <v>#N/A</v>
      </c>
      <c r="F487" s="3" t="s">
        <v>157</v>
      </c>
      <c r="G487" t="str">
        <f t="shared" si="46"/>
        <v>55063.5747</v>
      </c>
      <c r="H487" s="51">
        <f t="shared" si="47"/>
        <v>3286</v>
      </c>
      <c r="I487" s="70" t="s">
        <v>1558</v>
      </c>
      <c r="J487" s="71" t="s">
        <v>1559</v>
      </c>
      <c r="K487" s="70" t="s">
        <v>273</v>
      </c>
      <c r="L487" s="70" t="s">
        <v>1560</v>
      </c>
      <c r="M487" s="71" t="s">
        <v>238</v>
      </c>
      <c r="N487" s="71" t="s">
        <v>171</v>
      </c>
      <c r="O487" s="72" t="s">
        <v>1561</v>
      </c>
      <c r="P487" s="73" t="s">
        <v>1557</v>
      </c>
    </row>
    <row r="488" spans="1:16" x14ac:dyDescent="0.2">
      <c r="A488" s="51" t="str">
        <f t="shared" si="42"/>
        <v>VSB 50 </v>
      </c>
      <c r="B488" s="3" t="str">
        <f t="shared" si="43"/>
        <v>I</v>
      </c>
      <c r="C488" s="51">
        <f t="shared" si="44"/>
        <v>55095.120999999999</v>
      </c>
      <c r="D488" t="str">
        <f t="shared" si="45"/>
        <v>vis</v>
      </c>
      <c r="E488">
        <f>VLOOKUP(C488,Active!C$21:E$957,3,FALSE)</f>
        <v>3297.0368124874922</v>
      </c>
      <c r="F488" s="3" t="s">
        <v>157</v>
      </c>
      <c r="G488" t="str">
        <f t="shared" si="46"/>
        <v>55095.121</v>
      </c>
      <c r="H488" s="51">
        <f t="shared" si="47"/>
        <v>3297</v>
      </c>
      <c r="I488" s="70" t="s">
        <v>1562</v>
      </c>
      <c r="J488" s="71" t="s">
        <v>1563</v>
      </c>
      <c r="K488" s="70" t="s">
        <v>1564</v>
      </c>
      <c r="L488" s="70" t="s">
        <v>1565</v>
      </c>
      <c r="M488" s="71" t="s">
        <v>179</v>
      </c>
      <c r="N488" s="71"/>
      <c r="O488" s="72" t="s">
        <v>1566</v>
      </c>
      <c r="P488" s="73" t="s">
        <v>141</v>
      </c>
    </row>
    <row r="489" spans="1:16" x14ac:dyDescent="0.2">
      <c r="A489" s="51" t="str">
        <f t="shared" si="42"/>
        <v>VSB 50 </v>
      </c>
      <c r="B489" s="3" t="str">
        <f t="shared" si="43"/>
        <v>I</v>
      </c>
      <c r="C489" s="51">
        <f t="shared" si="44"/>
        <v>55115.199000000001</v>
      </c>
      <c r="D489" t="str">
        <f t="shared" si="45"/>
        <v>vis</v>
      </c>
      <c r="E489">
        <f>VLOOKUP(C489,Active!C$21:E$957,3,FALSE)</f>
        <v>3304.0392086755219</v>
      </c>
      <c r="F489" s="3" t="s">
        <v>157</v>
      </c>
      <c r="G489" t="str">
        <f t="shared" si="46"/>
        <v>55115.199</v>
      </c>
      <c r="H489" s="51">
        <f t="shared" si="47"/>
        <v>3304</v>
      </c>
      <c r="I489" s="70" t="s">
        <v>1567</v>
      </c>
      <c r="J489" s="71" t="s">
        <v>1568</v>
      </c>
      <c r="K489" s="70" t="s">
        <v>1569</v>
      </c>
      <c r="L489" s="70" t="s">
        <v>1570</v>
      </c>
      <c r="M489" s="71" t="s">
        <v>179</v>
      </c>
      <c r="N489" s="71"/>
      <c r="O489" s="72" t="s">
        <v>1236</v>
      </c>
      <c r="P489" s="73" t="s">
        <v>141</v>
      </c>
    </row>
    <row r="490" spans="1:16" x14ac:dyDescent="0.2">
      <c r="A490" s="51" t="str">
        <f t="shared" si="42"/>
        <v>VSB 50 </v>
      </c>
      <c r="B490" s="3" t="str">
        <f t="shared" si="43"/>
        <v>I</v>
      </c>
      <c r="C490" s="51">
        <f t="shared" si="44"/>
        <v>55183.998</v>
      </c>
      <c r="D490" t="str">
        <f t="shared" si="45"/>
        <v>vis</v>
      </c>
      <c r="E490">
        <f>VLOOKUP(C490,Active!C$21:E$957,3,FALSE)</f>
        <v>3328.033523614271</v>
      </c>
      <c r="F490" s="3" t="s">
        <v>157</v>
      </c>
      <c r="G490" t="str">
        <f t="shared" si="46"/>
        <v>55183.998</v>
      </c>
      <c r="H490" s="51">
        <f t="shared" si="47"/>
        <v>3328</v>
      </c>
      <c r="I490" s="70" t="s">
        <v>1571</v>
      </c>
      <c r="J490" s="71" t="s">
        <v>1572</v>
      </c>
      <c r="K490" s="70" t="s">
        <v>1573</v>
      </c>
      <c r="L490" s="70" t="s">
        <v>1574</v>
      </c>
      <c r="M490" s="71" t="s">
        <v>238</v>
      </c>
      <c r="N490" s="71" t="s">
        <v>171</v>
      </c>
      <c r="O490" s="72" t="s">
        <v>1575</v>
      </c>
      <c r="P490" s="73" t="s">
        <v>141</v>
      </c>
    </row>
    <row r="491" spans="1:16" x14ac:dyDescent="0.2">
      <c r="A491" s="51" t="str">
        <f t="shared" si="42"/>
        <v>VSB 50 </v>
      </c>
      <c r="B491" s="3" t="str">
        <f t="shared" si="43"/>
        <v>I</v>
      </c>
      <c r="C491" s="51">
        <f t="shared" si="44"/>
        <v>55184.002999999997</v>
      </c>
      <c r="D491" t="str">
        <f t="shared" si="45"/>
        <v>vis</v>
      </c>
      <c r="E491">
        <f>VLOOKUP(C491,Active!C$21:E$957,3,FALSE)</f>
        <v>3328.0352674125043</v>
      </c>
      <c r="F491" s="3" t="s">
        <v>157</v>
      </c>
      <c r="G491" t="str">
        <f t="shared" si="46"/>
        <v>55184.003</v>
      </c>
      <c r="H491" s="51">
        <f t="shared" si="47"/>
        <v>3328</v>
      </c>
      <c r="I491" s="70" t="s">
        <v>1576</v>
      </c>
      <c r="J491" s="71" t="s">
        <v>1577</v>
      </c>
      <c r="K491" s="70" t="s">
        <v>1573</v>
      </c>
      <c r="L491" s="70" t="s">
        <v>1578</v>
      </c>
      <c r="M491" s="71" t="s">
        <v>179</v>
      </c>
      <c r="N491" s="71"/>
      <c r="O491" s="72" t="s">
        <v>1575</v>
      </c>
      <c r="P491" s="73" t="s">
        <v>141</v>
      </c>
    </row>
    <row r="492" spans="1:16" x14ac:dyDescent="0.2">
      <c r="A492" s="51" t="str">
        <f t="shared" si="42"/>
        <v>OEJV 0137 </v>
      </c>
      <c r="B492" s="3" t="str">
        <f t="shared" si="43"/>
        <v>I</v>
      </c>
      <c r="C492" s="51">
        <f t="shared" si="44"/>
        <v>55198.344799999999</v>
      </c>
      <c r="D492" t="str">
        <f t="shared" si="45"/>
        <v>vis</v>
      </c>
      <c r="E492" t="e">
        <f>VLOOKUP(C492,Active!C$21:E$957,3,FALSE)</f>
        <v>#N/A</v>
      </c>
      <c r="F492" s="3" t="s">
        <v>157</v>
      </c>
      <c r="G492" t="str">
        <f t="shared" si="46"/>
        <v>55198.3448</v>
      </c>
      <c r="H492" s="51">
        <f t="shared" si="47"/>
        <v>3333</v>
      </c>
      <c r="I492" s="70" t="s">
        <v>1579</v>
      </c>
      <c r="J492" s="71" t="s">
        <v>1580</v>
      </c>
      <c r="K492" s="70" t="s">
        <v>1581</v>
      </c>
      <c r="L492" s="70" t="s">
        <v>1582</v>
      </c>
      <c r="M492" s="71" t="s">
        <v>179</v>
      </c>
      <c r="N492" s="71"/>
      <c r="O492" s="72" t="s">
        <v>1583</v>
      </c>
      <c r="P492" s="73" t="s">
        <v>1557</v>
      </c>
    </row>
    <row r="493" spans="1:16" x14ac:dyDescent="0.2">
      <c r="A493" s="51" t="str">
        <f t="shared" si="42"/>
        <v>VSB 51 </v>
      </c>
      <c r="B493" s="3" t="str">
        <f t="shared" si="43"/>
        <v>I</v>
      </c>
      <c r="C493" s="51">
        <f t="shared" si="44"/>
        <v>55439.195599999999</v>
      </c>
      <c r="D493" t="str">
        <f t="shared" si="45"/>
        <v>vis</v>
      </c>
      <c r="E493">
        <f>VLOOKUP(C493,Active!C$21:E$957,3,FALSE)</f>
        <v>3417.0361484491245</v>
      </c>
      <c r="F493" s="3" t="s">
        <v>157</v>
      </c>
      <c r="G493" t="str">
        <f t="shared" si="46"/>
        <v>55439.1956</v>
      </c>
      <c r="H493" s="51">
        <f t="shared" si="47"/>
        <v>3417</v>
      </c>
      <c r="I493" s="70" t="s">
        <v>1584</v>
      </c>
      <c r="J493" s="71" t="s">
        <v>1585</v>
      </c>
      <c r="K493" s="70" t="s">
        <v>1586</v>
      </c>
      <c r="L493" s="70" t="s">
        <v>1587</v>
      </c>
      <c r="M493" s="71" t="s">
        <v>238</v>
      </c>
      <c r="N493" s="71" t="s">
        <v>169</v>
      </c>
      <c r="O493" s="72" t="s">
        <v>1588</v>
      </c>
      <c r="P493" s="73" t="s">
        <v>145</v>
      </c>
    </row>
    <row r="494" spans="1:16" x14ac:dyDescent="0.2">
      <c r="A494" s="51" t="str">
        <f t="shared" si="42"/>
        <v>VSB 51 </v>
      </c>
      <c r="B494" s="3" t="str">
        <f t="shared" si="43"/>
        <v>I</v>
      </c>
      <c r="C494" s="51">
        <f t="shared" si="44"/>
        <v>55439.205999999998</v>
      </c>
      <c r="D494" t="str">
        <f t="shared" si="45"/>
        <v>vis</v>
      </c>
      <c r="E494">
        <f>VLOOKUP(C494,Active!C$21:E$957,3,FALSE)</f>
        <v>3417.039775549451</v>
      </c>
      <c r="F494" s="3" t="s">
        <v>157</v>
      </c>
      <c r="G494" t="str">
        <f t="shared" si="46"/>
        <v>55439.206</v>
      </c>
      <c r="H494" s="51">
        <f t="shared" si="47"/>
        <v>3417</v>
      </c>
      <c r="I494" s="70" t="s">
        <v>1589</v>
      </c>
      <c r="J494" s="71" t="s">
        <v>1590</v>
      </c>
      <c r="K494" s="70" t="s">
        <v>1586</v>
      </c>
      <c r="L494" s="70" t="s">
        <v>1591</v>
      </c>
      <c r="M494" s="71" t="s">
        <v>238</v>
      </c>
      <c r="N494" s="71" t="s">
        <v>169</v>
      </c>
      <c r="O494" s="72" t="s">
        <v>1592</v>
      </c>
      <c r="P494" s="73" t="s">
        <v>145</v>
      </c>
    </row>
    <row r="495" spans="1:16" x14ac:dyDescent="0.2">
      <c r="A495" s="51" t="str">
        <f t="shared" si="42"/>
        <v>VSB 51 </v>
      </c>
      <c r="B495" s="3" t="str">
        <f t="shared" si="43"/>
        <v>I</v>
      </c>
      <c r="C495" s="51">
        <f t="shared" si="44"/>
        <v>55502.279000000002</v>
      </c>
      <c r="D495" t="str">
        <f t="shared" si="45"/>
        <v>vis</v>
      </c>
      <c r="E495">
        <f>VLOOKUP(C495,Active!C$21:E$957,3,FALSE)</f>
        <v>3439.0370927507452</v>
      </c>
      <c r="F495" s="3" t="s">
        <v>157</v>
      </c>
      <c r="G495" t="str">
        <f t="shared" si="46"/>
        <v>55502.279</v>
      </c>
      <c r="H495" s="51">
        <f t="shared" si="47"/>
        <v>3439</v>
      </c>
      <c r="I495" s="70" t="s">
        <v>1593</v>
      </c>
      <c r="J495" s="71" t="s">
        <v>1594</v>
      </c>
      <c r="K495" s="70" t="s">
        <v>1595</v>
      </c>
      <c r="L495" s="70" t="s">
        <v>286</v>
      </c>
      <c r="M495" s="71" t="s">
        <v>238</v>
      </c>
      <c r="N495" s="71" t="s">
        <v>169</v>
      </c>
      <c r="O495" s="72" t="s">
        <v>1592</v>
      </c>
      <c r="P495" s="73" t="s">
        <v>145</v>
      </c>
    </row>
    <row r="496" spans="1:16" x14ac:dyDescent="0.2">
      <c r="A496" s="51" t="str">
        <f t="shared" si="42"/>
        <v>VSB 51 </v>
      </c>
      <c r="B496" s="3" t="str">
        <f t="shared" si="43"/>
        <v>I</v>
      </c>
      <c r="C496" s="51">
        <f t="shared" si="44"/>
        <v>55505.143400000001</v>
      </c>
      <c r="D496" t="str">
        <f t="shared" si="45"/>
        <v>vis</v>
      </c>
      <c r="E496">
        <f>VLOOKUP(C496,Active!C$21:E$957,3,FALSE)</f>
        <v>3440.0360798829788</v>
      </c>
      <c r="F496" s="3" t="s">
        <v>157</v>
      </c>
      <c r="G496" t="str">
        <f t="shared" si="46"/>
        <v>55505.1434</v>
      </c>
      <c r="H496" s="51">
        <f t="shared" si="47"/>
        <v>3440</v>
      </c>
      <c r="I496" s="70" t="s">
        <v>1596</v>
      </c>
      <c r="J496" s="71" t="s">
        <v>1597</v>
      </c>
      <c r="K496" s="70" t="s">
        <v>1598</v>
      </c>
      <c r="L496" s="70" t="s">
        <v>1599</v>
      </c>
      <c r="M496" s="71" t="s">
        <v>238</v>
      </c>
      <c r="N496" s="71" t="s">
        <v>169</v>
      </c>
      <c r="O496" s="72" t="s">
        <v>1600</v>
      </c>
      <c r="P496" s="73" t="s">
        <v>145</v>
      </c>
    </row>
    <row r="497" spans="1:16" x14ac:dyDescent="0.2">
      <c r="A497" s="51" t="str">
        <f t="shared" si="42"/>
        <v>VSB 51 </v>
      </c>
      <c r="B497" s="3" t="str">
        <f t="shared" si="43"/>
        <v>I</v>
      </c>
      <c r="C497" s="51">
        <f t="shared" si="44"/>
        <v>55505.159</v>
      </c>
      <c r="D497" t="str">
        <f t="shared" si="45"/>
        <v>vis</v>
      </c>
      <c r="E497">
        <f>VLOOKUP(C497,Active!C$21:E$957,3,FALSE)</f>
        <v>3440.041520533468</v>
      </c>
      <c r="F497" s="3" t="s">
        <v>157</v>
      </c>
      <c r="G497" t="str">
        <f t="shared" si="46"/>
        <v>55505.159</v>
      </c>
      <c r="H497" s="51">
        <f t="shared" si="47"/>
        <v>3440</v>
      </c>
      <c r="I497" s="70" t="s">
        <v>1601</v>
      </c>
      <c r="J497" s="71" t="s">
        <v>1602</v>
      </c>
      <c r="K497" s="70" t="s">
        <v>1598</v>
      </c>
      <c r="L497" s="70" t="s">
        <v>1603</v>
      </c>
      <c r="M497" s="71" t="s">
        <v>179</v>
      </c>
      <c r="N497" s="71"/>
      <c r="O497" s="72" t="s">
        <v>1236</v>
      </c>
      <c r="P497" s="73" t="s">
        <v>145</v>
      </c>
    </row>
    <row r="498" spans="1:16" x14ac:dyDescent="0.2">
      <c r="A498" s="51" t="str">
        <f t="shared" si="42"/>
        <v>VSB 51 </v>
      </c>
      <c r="B498" s="3" t="str">
        <f t="shared" si="43"/>
        <v>I</v>
      </c>
      <c r="C498" s="51">
        <f t="shared" si="44"/>
        <v>55528.087</v>
      </c>
      <c r="D498" t="str">
        <f t="shared" si="45"/>
        <v>vis</v>
      </c>
      <c r="E498">
        <f>VLOOKUP(C498,Active!C$21:E$957,3,FALSE)</f>
        <v>3448.0378817148171</v>
      </c>
      <c r="F498" s="3" t="s">
        <v>157</v>
      </c>
      <c r="G498" t="str">
        <f t="shared" si="46"/>
        <v>55528.087</v>
      </c>
      <c r="H498" s="51">
        <f t="shared" si="47"/>
        <v>3448</v>
      </c>
      <c r="I498" s="70" t="s">
        <v>1604</v>
      </c>
      <c r="J498" s="71" t="s">
        <v>1605</v>
      </c>
      <c r="K498" s="70" t="s">
        <v>1606</v>
      </c>
      <c r="L498" s="70" t="s">
        <v>1607</v>
      </c>
      <c r="M498" s="71" t="s">
        <v>179</v>
      </c>
      <c r="N498" s="71"/>
      <c r="O498" s="72" t="s">
        <v>1608</v>
      </c>
      <c r="P498" s="73" t="s">
        <v>145</v>
      </c>
    </row>
    <row r="499" spans="1:16" x14ac:dyDescent="0.2">
      <c r="A499" s="51" t="str">
        <f t="shared" si="42"/>
        <v>VSB 51 </v>
      </c>
      <c r="B499" s="3" t="str">
        <f t="shared" si="43"/>
        <v>I</v>
      </c>
      <c r="C499" s="51">
        <f t="shared" si="44"/>
        <v>55528.088000000003</v>
      </c>
      <c r="D499" t="str">
        <f t="shared" si="45"/>
        <v>vis</v>
      </c>
      <c r="E499">
        <f>VLOOKUP(C499,Active!C$21:E$957,3,FALSE)</f>
        <v>3448.0382304744653</v>
      </c>
      <c r="F499" s="3" t="s">
        <v>157</v>
      </c>
      <c r="G499" t="str">
        <f t="shared" si="46"/>
        <v>55528.088</v>
      </c>
      <c r="H499" s="51">
        <f t="shared" si="47"/>
        <v>3448</v>
      </c>
      <c r="I499" s="70" t="s">
        <v>1609</v>
      </c>
      <c r="J499" s="71" t="s">
        <v>1610</v>
      </c>
      <c r="K499" s="70" t="s">
        <v>1606</v>
      </c>
      <c r="L499" s="70" t="s">
        <v>1611</v>
      </c>
      <c r="M499" s="71" t="s">
        <v>179</v>
      </c>
      <c r="N499" s="71"/>
      <c r="O499" s="72" t="s">
        <v>1612</v>
      </c>
      <c r="P499" s="73" t="s">
        <v>145</v>
      </c>
    </row>
    <row r="500" spans="1:16" x14ac:dyDescent="0.2">
      <c r="A500" s="51" t="str">
        <f t="shared" si="42"/>
        <v>VSB 51 </v>
      </c>
      <c r="B500" s="3" t="str">
        <f t="shared" si="43"/>
        <v>I</v>
      </c>
      <c r="C500" s="51">
        <f t="shared" si="44"/>
        <v>55528.09</v>
      </c>
      <c r="D500" t="str">
        <f t="shared" si="45"/>
        <v>vis</v>
      </c>
      <c r="E500">
        <f>VLOOKUP(C500,Active!C$21:E$957,3,FALSE)</f>
        <v>3448.0389279937567</v>
      </c>
      <c r="F500" s="3" t="s">
        <v>157</v>
      </c>
      <c r="G500" t="str">
        <f t="shared" si="46"/>
        <v>55528.090</v>
      </c>
      <c r="H500" s="51">
        <f t="shared" si="47"/>
        <v>3448</v>
      </c>
      <c r="I500" s="70" t="s">
        <v>1613</v>
      </c>
      <c r="J500" s="71" t="s">
        <v>1614</v>
      </c>
      <c r="K500" s="70" t="s">
        <v>1606</v>
      </c>
      <c r="L500" s="70" t="s">
        <v>1615</v>
      </c>
      <c r="M500" s="71" t="s">
        <v>179</v>
      </c>
      <c r="N500" s="71"/>
      <c r="O500" s="72" t="s">
        <v>1616</v>
      </c>
      <c r="P500" s="73" t="s">
        <v>145</v>
      </c>
    </row>
    <row r="501" spans="1:16" x14ac:dyDescent="0.2">
      <c r="A501" s="51" t="str">
        <f t="shared" si="42"/>
        <v>VSB 51 </v>
      </c>
      <c r="B501" s="3" t="str">
        <f t="shared" si="43"/>
        <v>I</v>
      </c>
      <c r="C501" s="51">
        <f t="shared" si="44"/>
        <v>55528.091999999997</v>
      </c>
      <c r="D501" t="str">
        <f t="shared" si="45"/>
        <v>vis</v>
      </c>
      <c r="E501">
        <f>VLOOKUP(C501,Active!C$21:E$957,3,FALSE)</f>
        <v>3448.0396255130504</v>
      </c>
      <c r="F501" s="3" t="s">
        <v>157</v>
      </c>
      <c r="G501" t="str">
        <f t="shared" si="46"/>
        <v>55528.092</v>
      </c>
      <c r="H501" s="51">
        <f t="shared" si="47"/>
        <v>3448</v>
      </c>
      <c r="I501" s="70" t="s">
        <v>1617</v>
      </c>
      <c r="J501" s="71" t="s">
        <v>1618</v>
      </c>
      <c r="K501" s="70" t="s">
        <v>1606</v>
      </c>
      <c r="L501" s="70" t="s">
        <v>1619</v>
      </c>
      <c r="M501" s="71" t="s">
        <v>179</v>
      </c>
      <c r="N501" s="71"/>
      <c r="O501" s="72" t="s">
        <v>1620</v>
      </c>
      <c r="P501" s="73" t="s">
        <v>145</v>
      </c>
    </row>
    <row r="502" spans="1:16" x14ac:dyDescent="0.2">
      <c r="A502" s="51" t="str">
        <f t="shared" si="42"/>
        <v>VSB 51 </v>
      </c>
      <c r="B502" s="3" t="str">
        <f t="shared" si="43"/>
        <v>I</v>
      </c>
      <c r="C502" s="51">
        <f t="shared" si="44"/>
        <v>55528.093999999997</v>
      </c>
      <c r="D502" t="str">
        <f t="shared" si="45"/>
        <v>vis</v>
      </c>
      <c r="E502">
        <f>VLOOKUP(C502,Active!C$21:E$957,3,FALSE)</f>
        <v>3448.0403230323441</v>
      </c>
      <c r="F502" s="3" t="s">
        <v>157</v>
      </c>
      <c r="G502" t="str">
        <f t="shared" si="46"/>
        <v>55528.094</v>
      </c>
      <c r="H502" s="51">
        <f t="shared" si="47"/>
        <v>3448</v>
      </c>
      <c r="I502" s="70" t="s">
        <v>1621</v>
      </c>
      <c r="J502" s="71" t="s">
        <v>1622</v>
      </c>
      <c r="K502" s="70" t="s">
        <v>1606</v>
      </c>
      <c r="L502" s="70" t="s">
        <v>1623</v>
      </c>
      <c r="M502" s="71" t="s">
        <v>179</v>
      </c>
      <c r="N502" s="71"/>
      <c r="O502" s="72" t="s">
        <v>1624</v>
      </c>
      <c r="P502" s="73" t="s">
        <v>145</v>
      </c>
    </row>
    <row r="503" spans="1:16" x14ac:dyDescent="0.2">
      <c r="A503" s="51" t="str">
        <f t="shared" si="42"/>
        <v>VSB 51 </v>
      </c>
      <c r="B503" s="3" t="str">
        <f t="shared" si="43"/>
        <v>I</v>
      </c>
      <c r="C503" s="51">
        <f t="shared" si="44"/>
        <v>55528.093999999997</v>
      </c>
      <c r="D503" t="str">
        <f t="shared" si="45"/>
        <v>vis</v>
      </c>
      <c r="E503">
        <f>VLOOKUP(C503,Active!C$21:E$957,3,FALSE)</f>
        <v>3448.0403230323441</v>
      </c>
      <c r="F503" s="3" t="s">
        <v>157</v>
      </c>
      <c r="G503" t="str">
        <f t="shared" si="46"/>
        <v>55528.094</v>
      </c>
      <c r="H503" s="51">
        <f t="shared" si="47"/>
        <v>3448</v>
      </c>
      <c r="I503" s="70" t="s">
        <v>1621</v>
      </c>
      <c r="J503" s="71" t="s">
        <v>1622</v>
      </c>
      <c r="K503" s="70" t="s">
        <v>1606</v>
      </c>
      <c r="L503" s="70" t="s">
        <v>1623</v>
      </c>
      <c r="M503" s="71" t="s">
        <v>179</v>
      </c>
      <c r="N503" s="71"/>
      <c r="O503" s="72" t="s">
        <v>1625</v>
      </c>
      <c r="P503" s="73" t="s">
        <v>145</v>
      </c>
    </row>
    <row r="504" spans="1:16" x14ac:dyDescent="0.2">
      <c r="A504" s="51" t="str">
        <f t="shared" si="42"/>
        <v>VSB 51 </v>
      </c>
      <c r="B504" s="3" t="str">
        <f t="shared" si="43"/>
        <v>I</v>
      </c>
      <c r="C504" s="51">
        <f t="shared" si="44"/>
        <v>55528.095999999998</v>
      </c>
      <c r="D504" t="str">
        <f t="shared" si="45"/>
        <v>vis</v>
      </c>
      <c r="E504">
        <f>VLOOKUP(C504,Active!C$21:E$957,3,FALSE)</f>
        <v>3448.0410205516378</v>
      </c>
      <c r="F504" s="3" t="s">
        <v>157</v>
      </c>
      <c r="G504" t="str">
        <f t="shared" si="46"/>
        <v>55528.096</v>
      </c>
      <c r="H504" s="51">
        <f t="shared" si="47"/>
        <v>3448</v>
      </c>
      <c r="I504" s="70" t="s">
        <v>1626</v>
      </c>
      <c r="J504" s="71" t="s">
        <v>1627</v>
      </c>
      <c r="K504" s="70" t="s">
        <v>1606</v>
      </c>
      <c r="L504" s="70" t="s">
        <v>1628</v>
      </c>
      <c r="M504" s="71" t="s">
        <v>179</v>
      </c>
      <c r="N504" s="71"/>
      <c r="O504" s="72" t="s">
        <v>1629</v>
      </c>
      <c r="P504" s="73" t="s">
        <v>145</v>
      </c>
    </row>
    <row r="505" spans="1:16" x14ac:dyDescent="0.2">
      <c r="A505" s="51" t="str">
        <f t="shared" si="42"/>
        <v>VSB 51 </v>
      </c>
      <c r="B505" s="3" t="str">
        <f t="shared" si="43"/>
        <v>I</v>
      </c>
      <c r="C505" s="51">
        <f t="shared" si="44"/>
        <v>55528.105000000003</v>
      </c>
      <c r="D505" t="str">
        <f t="shared" si="45"/>
        <v>vis</v>
      </c>
      <c r="E505">
        <f>VLOOKUP(C505,Active!C$21:E$957,3,FALSE)</f>
        <v>3448.0441593884607</v>
      </c>
      <c r="F505" s="3" t="s">
        <v>157</v>
      </c>
      <c r="G505" t="str">
        <f t="shared" si="46"/>
        <v>55528.105</v>
      </c>
      <c r="H505" s="51">
        <f t="shared" si="47"/>
        <v>3448</v>
      </c>
      <c r="I505" s="70" t="s">
        <v>1630</v>
      </c>
      <c r="J505" s="71" t="s">
        <v>1631</v>
      </c>
      <c r="K505" s="70" t="s">
        <v>1606</v>
      </c>
      <c r="L505" s="70" t="s">
        <v>1632</v>
      </c>
      <c r="M505" s="71" t="s">
        <v>179</v>
      </c>
      <c r="N505" s="71"/>
      <c r="O505" s="72" t="s">
        <v>1633</v>
      </c>
      <c r="P505" s="73" t="s">
        <v>145</v>
      </c>
    </row>
    <row r="506" spans="1:16" x14ac:dyDescent="0.2">
      <c r="A506" s="51" t="str">
        <f t="shared" si="42"/>
        <v>VSB 53 </v>
      </c>
      <c r="B506" s="3" t="str">
        <f t="shared" si="43"/>
        <v>I</v>
      </c>
      <c r="C506" s="51">
        <f t="shared" si="44"/>
        <v>55625.576999999997</v>
      </c>
      <c r="D506" t="str">
        <f t="shared" si="45"/>
        <v>vis</v>
      </c>
      <c r="E506">
        <f>VLOOKUP(C506,Active!C$21:E$957,3,FALSE)</f>
        <v>3482.0384596793033</v>
      </c>
      <c r="F506" s="3" t="s">
        <v>157</v>
      </c>
      <c r="G506" t="str">
        <f t="shared" si="46"/>
        <v>55625.577</v>
      </c>
      <c r="H506" s="51">
        <f t="shared" si="47"/>
        <v>3482</v>
      </c>
      <c r="I506" s="70" t="s">
        <v>1634</v>
      </c>
      <c r="J506" s="71" t="s">
        <v>1635</v>
      </c>
      <c r="K506" s="70" t="s">
        <v>1636</v>
      </c>
      <c r="L506" s="70" t="s">
        <v>1637</v>
      </c>
      <c r="M506" s="71" t="s">
        <v>179</v>
      </c>
      <c r="N506" s="71"/>
      <c r="O506" s="72" t="s">
        <v>1104</v>
      </c>
      <c r="P506" s="73" t="s">
        <v>147</v>
      </c>
    </row>
    <row r="507" spans="1:16" x14ac:dyDescent="0.2">
      <c r="A507" s="51" t="str">
        <f t="shared" si="42"/>
        <v>VSB 56 </v>
      </c>
      <c r="B507" s="3" t="str">
        <f t="shared" si="43"/>
        <v>I</v>
      </c>
      <c r="C507" s="51">
        <f t="shared" si="44"/>
        <v>56629.133800000003</v>
      </c>
      <c r="D507" t="str">
        <f t="shared" si="45"/>
        <v>vis</v>
      </c>
      <c r="E507">
        <f>VLOOKUP(C507,Active!C$21:E$957,3,FALSE)</f>
        <v>3832.0385747699888</v>
      </c>
      <c r="F507" s="3" t="s">
        <v>157</v>
      </c>
      <c r="G507" t="str">
        <f t="shared" si="46"/>
        <v>56629.1338</v>
      </c>
      <c r="H507" s="51">
        <f t="shared" si="47"/>
        <v>3832</v>
      </c>
      <c r="I507" s="70" t="s">
        <v>1638</v>
      </c>
      <c r="J507" s="71" t="s">
        <v>1639</v>
      </c>
      <c r="K507" s="70" t="s">
        <v>1640</v>
      </c>
      <c r="L507" s="70" t="s">
        <v>1641</v>
      </c>
      <c r="M507" s="71" t="s">
        <v>238</v>
      </c>
      <c r="N507" s="71" t="s">
        <v>1642</v>
      </c>
      <c r="O507" s="72" t="s">
        <v>1553</v>
      </c>
      <c r="P507" s="73" t="s">
        <v>153</v>
      </c>
    </row>
    <row r="508" spans="1:16" x14ac:dyDescent="0.2">
      <c r="A508" s="51" t="str">
        <f t="shared" si="42"/>
        <v>VSB 59 </v>
      </c>
      <c r="B508" s="3" t="str">
        <f t="shared" si="43"/>
        <v>I</v>
      </c>
      <c r="C508" s="51">
        <f t="shared" si="44"/>
        <v>56956.015899999999</v>
      </c>
      <c r="D508" t="str">
        <f t="shared" si="45"/>
        <v>vis</v>
      </c>
      <c r="E508">
        <f>VLOOKUP(C508,Active!C$21:E$957,3,FALSE)</f>
        <v>3946.041860504371</v>
      </c>
      <c r="F508" s="3" t="s">
        <v>157</v>
      </c>
      <c r="G508" t="str">
        <f t="shared" si="46"/>
        <v>56956.0159</v>
      </c>
      <c r="H508" s="51">
        <f t="shared" si="47"/>
        <v>3946</v>
      </c>
      <c r="I508" s="70" t="s">
        <v>1643</v>
      </c>
      <c r="J508" s="71" t="s">
        <v>1644</v>
      </c>
      <c r="K508" s="70" t="s">
        <v>1645</v>
      </c>
      <c r="L508" s="70" t="s">
        <v>317</v>
      </c>
      <c r="M508" s="71" t="s">
        <v>238</v>
      </c>
      <c r="N508" s="71" t="s">
        <v>169</v>
      </c>
      <c r="O508" s="72" t="s">
        <v>1646</v>
      </c>
      <c r="P508" s="73" t="s">
        <v>154</v>
      </c>
    </row>
    <row r="509" spans="1:16" x14ac:dyDescent="0.2">
      <c r="A509" s="51" t="str">
        <f t="shared" si="42"/>
        <v>VSB 59 </v>
      </c>
      <c r="B509" s="3" t="str">
        <f t="shared" si="43"/>
        <v>I</v>
      </c>
      <c r="C509" s="51">
        <f t="shared" si="44"/>
        <v>56956.034</v>
      </c>
      <c r="D509" t="str">
        <f t="shared" si="45"/>
        <v>vis</v>
      </c>
      <c r="E509">
        <f>VLOOKUP(C509,Active!C$21:E$957,3,FALSE)</f>
        <v>3946.0481730539782</v>
      </c>
      <c r="F509" s="3" t="s">
        <v>157</v>
      </c>
      <c r="G509" t="str">
        <f t="shared" si="46"/>
        <v>56956.034</v>
      </c>
      <c r="H509" s="51">
        <f t="shared" si="47"/>
        <v>3946</v>
      </c>
      <c r="I509" s="70" t="s">
        <v>1647</v>
      </c>
      <c r="J509" s="71" t="s">
        <v>1648</v>
      </c>
      <c r="K509" s="70" t="s">
        <v>1645</v>
      </c>
      <c r="L509" s="70" t="s">
        <v>1649</v>
      </c>
      <c r="M509" s="71" t="s">
        <v>179</v>
      </c>
      <c r="N509" s="71"/>
      <c r="O509" s="72" t="s">
        <v>1650</v>
      </c>
      <c r="P509" s="73" t="s">
        <v>154</v>
      </c>
    </row>
    <row r="510" spans="1:16" x14ac:dyDescent="0.2">
      <c r="A510" s="51" t="str">
        <f t="shared" si="42"/>
        <v>VSB 59 </v>
      </c>
      <c r="B510" s="3" t="str">
        <f t="shared" si="43"/>
        <v>I</v>
      </c>
      <c r="C510" s="51">
        <f t="shared" si="44"/>
        <v>56956.048000000003</v>
      </c>
      <c r="D510" t="str">
        <f t="shared" si="45"/>
        <v>vis</v>
      </c>
      <c r="E510">
        <f>VLOOKUP(C510,Active!C$21:E$957,3,FALSE)</f>
        <v>3946.0530556890344</v>
      </c>
      <c r="F510" s="3" t="s">
        <v>157</v>
      </c>
      <c r="G510" t="str">
        <f t="shared" si="46"/>
        <v>56956.048</v>
      </c>
      <c r="H510" s="51">
        <f t="shared" si="47"/>
        <v>3946</v>
      </c>
      <c r="I510" s="70" t="s">
        <v>1651</v>
      </c>
      <c r="J510" s="71" t="s">
        <v>1652</v>
      </c>
      <c r="K510" s="70" t="s">
        <v>1645</v>
      </c>
      <c r="L510" s="70" t="s">
        <v>1653</v>
      </c>
      <c r="M510" s="71" t="s">
        <v>179</v>
      </c>
      <c r="N510" s="71"/>
      <c r="O510" s="72" t="s">
        <v>1654</v>
      </c>
      <c r="P510" s="73" t="s">
        <v>154</v>
      </c>
    </row>
    <row r="511" spans="1:16" x14ac:dyDescent="0.2">
      <c r="A511" s="51" t="str">
        <f t="shared" si="42"/>
        <v>VSB 59 </v>
      </c>
      <c r="B511" s="3" t="str">
        <f t="shared" si="43"/>
        <v>I</v>
      </c>
      <c r="C511" s="51">
        <f t="shared" si="44"/>
        <v>56976.090199999999</v>
      </c>
      <c r="D511" t="str">
        <f t="shared" si="45"/>
        <v>vis</v>
      </c>
      <c r="E511">
        <f>VLOOKUP(C511,Active!C$21:E$957,3,FALSE)</f>
        <v>3953.0429662817073</v>
      </c>
      <c r="F511" s="3" t="s">
        <v>157</v>
      </c>
      <c r="G511" t="str">
        <f t="shared" si="46"/>
        <v>56976.0902</v>
      </c>
      <c r="H511" s="51">
        <f t="shared" si="47"/>
        <v>3953</v>
      </c>
      <c r="I511" s="70" t="s">
        <v>1655</v>
      </c>
      <c r="J511" s="71" t="s">
        <v>1656</v>
      </c>
      <c r="K511" s="70" t="s">
        <v>1657</v>
      </c>
      <c r="L511" s="70" t="s">
        <v>1658</v>
      </c>
      <c r="M511" s="71" t="s">
        <v>238</v>
      </c>
      <c r="N511" s="71" t="s">
        <v>166</v>
      </c>
      <c r="O511" s="72" t="s">
        <v>1159</v>
      </c>
      <c r="P511" s="73" t="s">
        <v>154</v>
      </c>
    </row>
    <row r="512" spans="1:16" x14ac:dyDescent="0.2">
      <c r="A512" s="51" t="str">
        <f t="shared" si="42"/>
        <v>VSB 59 </v>
      </c>
      <c r="B512" s="3" t="str">
        <f t="shared" si="43"/>
        <v>I</v>
      </c>
      <c r="C512" s="51">
        <f t="shared" si="44"/>
        <v>56976.090400000001</v>
      </c>
      <c r="D512" t="str">
        <f t="shared" si="45"/>
        <v>vis</v>
      </c>
      <c r="E512">
        <f>VLOOKUP(C512,Active!C$21:E$957,3,FALSE)</f>
        <v>3953.0430360336377</v>
      </c>
      <c r="F512" s="3" t="s">
        <v>157</v>
      </c>
      <c r="G512" t="str">
        <f t="shared" si="46"/>
        <v>56976.0904</v>
      </c>
      <c r="H512" s="51">
        <f t="shared" si="47"/>
        <v>3953</v>
      </c>
      <c r="I512" s="70" t="s">
        <v>1659</v>
      </c>
      <c r="J512" s="71" t="s">
        <v>1660</v>
      </c>
      <c r="K512" s="70" t="s">
        <v>1657</v>
      </c>
      <c r="L512" s="70" t="s">
        <v>1661</v>
      </c>
      <c r="M512" s="71" t="s">
        <v>238</v>
      </c>
      <c r="N512" s="71" t="s">
        <v>157</v>
      </c>
      <c r="O512" s="72" t="s">
        <v>1553</v>
      </c>
      <c r="P512" s="73" t="s">
        <v>154</v>
      </c>
    </row>
    <row r="513" spans="1:16" x14ac:dyDescent="0.2">
      <c r="A513" s="51" t="str">
        <f t="shared" si="42"/>
        <v>VSB 59 </v>
      </c>
      <c r="B513" s="3" t="str">
        <f t="shared" si="43"/>
        <v>I</v>
      </c>
      <c r="C513" s="51">
        <f t="shared" si="44"/>
        <v>56976.090400000001</v>
      </c>
      <c r="D513" t="str">
        <f t="shared" si="45"/>
        <v>vis</v>
      </c>
      <c r="E513">
        <f>VLOOKUP(C513,Active!C$21:E$957,3,FALSE)</f>
        <v>3953.0430360336377</v>
      </c>
      <c r="F513" s="3" t="s">
        <v>157</v>
      </c>
      <c r="G513" t="str">
        <f t="shared" si="46"/>
        <v>56976.0904</v>
      </c>
      <c r="H513" s="51">
        <f t="shared" si="47"/>
        <v>3953</v>
      </c>
      <c r="I513" s="70" t="s">
        <v>1659</v>
      </c>
      <c r="J513" s="71" t="s">
        <v>1660</v>
      </c>
      <c r="K513" s="70" t="s">
        <v>1657</v>
      </c>
      <c r="L513" s="70" t="s">
        <v>1661</v>
      </c>
      <c r="M513" s="71" t="s">
        <v>238</v>
      </c>
      <c r="N513" s="71" t="s">
        <v>1662</v>
      </c>
      <c r="O513" s="72" t="s">
        <v>1159</v>
      </c>
      <c r="P513" s="73" t="s">
        <v>154</v>
      </c>
    </row>
    <row r="514" spans="1:16" x14ac:dyDescent="0.2">
      <c r="A514" s="51" t="str">
        <f t="shared" si="42"/>
        <v>VSB 59 </v>
      </c>
      <c r="B514" s="3" t="str">
        <f t="shared" si="43"/>
        <v>I</v>
      </c>
      <c r="C514" s="51">
        <f t="shared" si="44"/>
        <v>56976.090499999998</v>
      </c>
      <c r="D514" t="str">
        <f t="shared" si="45"/>
        <v>vis</v>
      </c>
      <c r="E514">
        <f>VLOOKUP(C514,Active!C$21:E$957,3,FALSE)</f>
        <v>3953.0430709096013</v>
      </c>
      <c r="F514" s="3" t="s">
        <v>157</v>
      </c>
      <c r="G514" t="str">
        <f t="shared" si="46"/>
        <v>56976.0905</v>
      </c>
      <c r="H514" s="51">
        <f t="shared" si="47"/>
        <v>3953</v>
      </c>
      <c r="I514" s="70" t="s">
        <v>1663</v>
      </c>
      <c r="J514" s="71" t="s">
        <v>1660</v>
      </c>
      <c r="K514" s="70" t="s">
        <v>1657</v>
      </c>
      <c r="L514" s="70" t="s">
        <v>1664</v>
      </c>
      <c r="M514" s="71" t="s">
        <v>238</v>
      </c>
      <c r="N514" s="71" t="s">
        <v>157</v>
      </c>
      <c r="O514" s="72" t="s">
        <v>1159</v>
      </c>
      <c r="P514" s="73" t="s">
        <v>154</v>
      </c>
    </row>
    <row r="515" spans="1:16" x14ac:dyDescent="0.2">
      <c r="A515" s="51" t="str">
        <f t="shared" si="42"/>
        <v>VSB 59 </v>
      </c>
      <c r="B515" s="3" t="str">
        <f t="shared" si="43"/>
        <v>I</v>
      </c>
      <c r="C515" s="51">
        <f t="shared" si="44"/>
        <v>57019.097000000002</v>
      </c>
      <c r="D515" t="str">
        <f t="shared" si="45"/>
        <v>vis</v>
      </c>
      <c r="E515">
        <f>VLOOKUP(C515,Active!C$21:E$957,3,FALSE)</f>
        <v>3968.0420026588044</v>
      </c>
      <c r="F515" s="3" t="s">
        <v>157</v>
      </c>
      <c r="G515" t="str">
        <f t="shared" si="46"/>
        <v>57019.0970</v>
      </c>
      <c r="H515" s="51">
        <f t="shared" si="47"/>
        <v>3968</v>
      </c>
      <c r="I515" s="70" t="s">
        <v>1665</v>
      </c>
      <c r="J515" s="71" t="s">
        <v>1666</v>
      </c>
      <c r="K515" s="70" t="s">
        <v>1667</v>
      </c>
      <c r="L515" s="70" t="s">
        <v>1668</v>
      </c>
      <c r="M515" s="71" t="s">
        <v>238</v>
      </c>
      <c r="N515" s="71" t="s">
        <v>157</v>
      </c>
      <c r="O515" s="72" t="s">
        <v>1553</v>
      </c>
      <c r="P515" s="73" t="s">
        <v>154</v>
      </c>
    </row>
    <row r="516" spans="1:16" x14ac:dyDescent="0.2">
      <c r="A516" s="51" t="str">
        <f t="shared" si="42"/>
        <v>VSB 59 </v>
      </c>
      <c r="B516" s="3" t="str">
        <f t="shared" si="43"/>
        <v>I</v>
      </c>
      <c r="C516" s="51">
        <f t="shared" si="44"/>
        <v>57019.103300000002</v>
      </c>
      <c r="D516" t="str">
        <f t="shared" si="45"/>
        <v>vis</v>
      </c>
      <c r="E516">
        <f>VLOOKUP(C516,Active!C$21:E$957,3,FALSE)</f>
        <v>3968.0441998445795</v>
      </c>
      <c r="F516" s="3" t="s">
        <v>157</v>
      </c>
      <c r="G516" t="str">
        <f t="shared" si="46"/>
        <v>57019.1033</v>
      </c>
      <c r="H516" s="51">
        <f t="shared" si="47"/>
        <v>3968</v>
      </c>
      <c r="I516" s="70" t="s">
        <v>1669</v>
      </c>
      <c r="J516" s="71" t="s">
        <v>1670</v>
      </c>
      <c r="K516" s="70" t="s">
        <v>1667</v>
      </c>
      <c r="L516" s="70" t="s">
        <v>1671</v>
      </c>
      <c r="M516" s="71" t="s">
        <v>238</v>
      </c>
      <c r="N516" s="71" t="s">
        <v>169</v>
      </c>
      <c r="O516" s="72" t="s">
        <v>1646</v>
      </c>
      <c r="P516" s="73" t="s">
        <v>154</v>
      </c>
    </row>
    <row r="517" spans="1:16" x14ac:dyDescent="0.2">
      <c r="A517" s="51" t="str">
        <f t="shared" si="42"/>
        <v>VSB 59 </v>
      </c>
      <c r="B517" s="3" t="str">
        <f t="shared" si="43"/>
        <v>I</v>
      </c>
      <c r="C517" s="51">
        <f t="shared" si="44"/>
        <v>57021.967400000001</v>
      </c>
      <c r="D517" t="str">
        <f t="shared" si="45"/>
        <v>vis</v>
      </c>
      <c r="E517">
        <f>VLOOKUP(C517,Active!C$21:E$957,3,FALSE)</f>
        <v>3969.0430823489187</v>
      </c>
      <c r="F517" s="3" t="s">
        <v>157</v>
      </c>
      <c r="G517" t="str">
        <f t="shared" si="46"/>
        <v>57021.9674</v>
      </c>
      <c r="H517" s="51">
        <f t="shared" si="47"/>
        <v>3969</v>
      </c>
      <c r="I517" s="70" t="s">
        <v>1672</v>
      </c>
      <c r="J517" s="71" t="s">
        <v>1673</v>
      </c>
      <c r="K517" s="70" t="s">
        <v>1674</v>
      </c>
      <c r="L517" s="70" t="s">
        <v>1664</v>
      </c>
      <c r="M517" s="71" t="s">
        <v>238</v>
      </c>
      <c r="N517" s="71" t="s">
        <v>157</v>
      </c>
      <c r="O517" s="72" t="s">
        <v>1553</v>
      </c>
      <c r="P517" s="73" t="s">
        <v>154</v>
      </c>
    </row>
    <row r="518" spans="1:16" x14ac:dyDescent="0.2">
      <c r="A518" s="51" t="str">
        <f t="shared" si="42"/>
        <v>VSB 59 </v>
      </c>
      <c r="B518" s="3" t="str">
        <f t="shared" si="43"/>
        <v>I</v>
      </c>
      <c r="C518" s="51">
        <f t="shared" si="44"/>
        <v>57021.968000000001</v>
      </c>
      <c r="D518" t="str">
        <f t="shared" si="45"/>
        <v>vis</v>
      </c>
      <c r="E518">
        <f>VLOOKUP(C518,Active!C$21:E$957,3,FALSE)</f>
        <v>3969.0432916047066</v>
      </c>
      <c r="F518" s="3" t="s">
        <v>157</v>
      </c>
      <c r="G518" t="str">
        <f t="shared" si="46"/>
        <v>57021.968</v>
      </c>
      <c r="H518" s="51">
        <f t="shared" si="47"/>
        <v>3969</v>
      </c>
      <c r="I518" s="70" t="s">
        <v>1675</v>
      </c>
      <c r="J518" s="71" t="s">
        <v>1673</v>
      </c>
      <c r="K518" s="70" t="s">
        <v>1674</v>
      </c>
      <c r="L518" s="70" t="s">
        <v>1676</v>
      </c>
      <c r="M518" s="71" t="s">
        <v>238</v>
      </c>
      <c r="N518" s="71" t="s">
        <v>157</v>
      </c>
      <c r="O518" s="72" t="s">
        <v>1677</v>
      </c>
      <c r="P518" s="73" t="s">
        <v>154</v>
      </c>
    </row>
    <row r="519" spans="1:16" x14ac:dyDescent="0.2">
      <c r="A519" s="51" t="str">
        <f t="shared" si="42"/>
        <v>VSB 59 </v>
      </c>
      <c r="B519" s="3" t="str">
        <f t="shared" si="43"/>
        <v>I</v>
      </c>
      <c r="C519" s="51">
        <f t="shared" si="44"/>
        <v>57021.969499999999</v>
      </c>
      <c r="D519" t="str">
        <f t="shared" si="45"/>
        <v>vis</v>
      </c>
      <c r="E519">
        <f>VLOOKUP(C519,Active!C$21:E$957,3,FALSE)</f>
        <v>3969.0438147441764</v>
      </c>
      <c r="F519" s="3" t="s">
        <v>157</v>
      </c>
      <c r="G519" t="str">
        <f t="shared" si="46"/>
        <v>57021.9695</v>
      </c>
      <c r="H519" s="51">
        <f t="shared" si="47"/>
        <v>3969</v>
      </c>
      <c r="I519" s="70" t="s">
        <v>1678</v>
      </c>
      <c r="J519" s="71" t="s">
        <v>1679</v>
      </c>
      <c r="K519" s="70" t="s">
        <v>1674</v>
      </c>
      <c r="L519" s="70" t="s">
        <v>1680</v>
      </c>
      <c r="M519" s="71" t="s">
        <v>238</v>
      </c>
      <c r="N519" s="71" t="s">
        <v>169</v>
      </c>
      <c r="O519" s="72" t="s">
        <v>1646</v>
      </c>
      <c r="P519" s="73" t="s">
        <v>154</v>
      </c>
    </row>
  </sheetData>
  <sheetProtection selectLockedCells="1" selectUnlockedCells="1"/>
  <hyperlinks>
    <hyperlink ref="P11" r:id="rId1" xr:uid="{00000000-0004-0000-0100-000000000000}"/>
    <hyperlink ref="P22" r:id="rId2" xr:uid="{00000000-0004-0000-0100-000001000000}"/>
    <hyperlink ref="P24" r:id="rId3" xr:uid="{00000000-0004-0000-0100-000002000000}"/>
    <hyperlink ref="P25" r:id="rId4" xr:uid="{00000000-0004-0000-0100-000003000000}"/>
    <hyperlink ref="P26" r:id="rId5" xr:uid="{00000000-0004-0000-0100-000004000000}"/>
    <hyperlink ref="P27" r:id="rId6" xr:uid="{00000000-0004-0000-0100-000005000000}"/>
    <hyperlink ref="P28" r:id="rId7" xr:uid="{00000000-0004-0000-0100-000006000000}"/>
    <hyperlink ref="P29" r:id="rId8" xr:uid="{00000000-0004-0000-0100-000007000000}"/>
    <hyperlink ref="P30" r:id="rId9" xr:uid="{00000000-0004-0000-0100-000008000000}"/>
    <hyperlink ref="P31" r:id="rId10" xr:uid="{00000000-0004-0000-0100-000009000000}"/>
    <hyperlink ref="P32" r:id="rId11" xr:uid="{00000000-0004-0000-0100-00000A000000}"/>
    <hyperlink ref="P33" r:id="rId12" xr:uid="{00000000-0004-0000-0100-00000B000000}"/>
    <hyperlink ref="P34" r:id="rId13" xr:uid="{00000000-0004-0000-0100-00000C000000}"/>
    <hyperlink ref="P36" r:id="rId14" xr:uid="{00000000-0004-0000-0100-00000D000000}"/>
    <hyperlink ref="P37" r:id="rId15" xr:uid="{00000000-0004-0000-0100-00000E000000}"/>
    <hyperlink ref="P38" r:id="rId16" xr:uid="{00000000-0004-0000-0100-00000F000000}"/>
    <hyperlink ref="P41" r:id="rId17" xr:uid="{00000000-0004-0000-0100-000010000000}"/>
    <hyperlink ref="P42" r:id="rId18" xr:uid="{00000000-0004-0000-0100-000011000000}"/>
    <hyperlink ref="P43" r:id="rId19" xr:uid="{00000000-0004-0000-0100-000012000000}"/>
    <hyperlink ref="P44" r:id="rId20" xr:uid="{00000000-0004-0000-0100-000013000000}"/>
    <hyperlink ref="P45" r:id="rId21" xr:uid="{00000000-0004-0000-0100-000014000000}"/>
    <hyperlink ref="P46" r:id="rId22" xr:uid="{00000000-0004-0000-0100-000015000000}"/>
    <hyperlink ref="P47" r:id="rId23" xr:uid="{00000000-0004-0000-0100-000016000000}"/>
    <hyperlink ref="P48" r:id="rId24" xr:uid="{00000000-0004-0000-0100-000017000000}"/>
    <hyperlink ref="P49" r:id="rId25" xr:uid="{00000000-0004-0000-0100-000018000000}"/>
    <hyperlink ref="P50" r:id="rId26" xr:uid="{00000000-0004-0000-0100-000019000000}"/>
    <hyperlink ref="P51" r:id="rId27" xr:uid="{00000000-0004-0000-0100-00001A000000}"/>
    <hyperlink ref="P52" r:id="rId28" xr:uid="{00000000-0004-0000-0100-00001B000000}"/>
    <hyperlink ref="P53" r:id="rId29" xr:uid="{00000000-0004-0000-0100-00001C000000}"/>
    <hyperlink ref="P54" r:id="rId30" xr:uid="{00000000-0004-0000-0100-00001D000000}"/>
    <hyperlink ref="P55" r:id="rId31" xr:uid="{00000000-0004-0000-0100-00001E000000}"/>
    <hyperlink ref="P56" r:id="rId32" xr:uid="{00000000-0004-0000-0100-00001F000000}"/>
    <hyperlink ref="P57" r:id="rId33" xr:uid="{00000000-0004-0000-0100-000020000000}"/>
    <hyperlink ref="P58" r:id="rId34" xr:uid="{00000000-0004-0000-0100-000021000000}"/>
    <hyperlink ref="P59" r:id="rId35" xr:uid="{00000000-0004-0000-0100-000022000000}"/>
    <hyperlink ref="P60" r:id="rId36" xr:uid="{00000000-0004-0000-0100-000023000000}"/>
    <hyperlink ref="P61" r:id="rId37" xr:uid="{00000000-0004-0000-0100-000024000000}"/>
    <hyperlink ref="P62" r:id="rId38" xr:uid="{00000000-0004-0000-0100-000025000000}"/>
    <hyperlink ref="P63" r:id="rId39" xr:uid="{00000000-0004-0000-0100-000026000000}"/>
    <hyperlink ref="P64" r:id="rId40" xr:uid="{00000000-0004-0000-0100-000027000000}"/>
    <hyperlink ref="P65" r:id="rId41" xr:uid="{00000000-0004-0000-0100-000028000000}"/>
    <hyperlink ref="P66" r:id="rId42" xr:uid="{00000000-0004-0000-0100-000029000000}"/>
    <hyperlink ref="P67" r:id="rId43" xr:uid="{00000000-0004-0000-0100-00002A000000}"/>
    <hyperlink ref="P68" r:id="rId44" xr:uid="{00000000-0004-0000-0100-00002B000000}"/>
    <hyperlink ref="P69" r:id="rId45" xr:uid="{00000000-0004-0000-0100-00002C000000}"/>
    <hyperlink ref="P70" r:id="rId46" xr:uid="{00000000-0004-0000-0100-00002D000000}"/>
    <hyperlink ref="P71" r:id="rId47" xr:uid="{00000000-0004-0000-0100-00002E000000}"/>
    <hyperlink ref="P72" r:id="rId48" xr:uid="{00000000-0004-0000-0100-00002F000000}"/>
    <hyperlink ref="P73" r:id="rId49" xr:uid="{00000000-0004-0000-0100-000030000000}"/>
    <hyperlink ref="P74" r:id="rId50" xr:uid="{00000000-0004-0000-0100-000031000000}"/>
    <hyperlink ref="P75" r:id="rId51" xr:uid="{00000000-0004-0000-0100-000032000000}"/>
    <hyperlink ref="P76" r:id="rId52" xr:uid="{00000000-0004-0000-0100-000033000000}"/>
    <hyperlink ref="P77" r:id="rId53" xr:uid="{00000000-0004-0000-0100-000034000000}"/>
    <hyperlink ref="P78" r:id="rId54" xr:uid="{00000000-0004-0000-0100-000035000000}"/>
    <hyperlink ref="P79" r:id="rId55" xr:uid="{00000000-0004-0000-0100-000036000000}"/>
    <hyperlink ref="P80" r:id="rId56" xr:uid="{00000000-0004-0000-0100-000037000000}"/>
    <hyperlink ref="P81" r:id="rId57" xr:uid="{00000000-0004-0000-0100-000038000000}"/>
    <hyperlink ref="P82" r:id="rId58" xr:uid="{00000000-0004-0000-0100-000039000000}"/>
    <hyperlink ref="P83" r:id="rId59" xr:uid="{00000000-0004-0000-0100-00003A000000}"/>
    <hyperlink ref="P84" r:id="rId60" xr:uid="{00000000-0004-0000-0100-00003B000000}"/>
    <hyperlink ref="P85" r:id="rId61" xr:uid="{00000000-0004-0000-0100-00003C000000}"/>
    <hyperlink ref="P86" r:id="rId62" xr:uid="{00000000-0004-0000-0100-00003D000000}"/>
    <hyperlink ref="P87" r:id="rId63" xr:uid="{00000000-0004-0000-0100-00003E000000}"/>
    <hyperlink ref="P88" r:id="rId64" xr:uid="{00000000-0004-0000-0100-00003F000000}"/>
    <hyperlink ref="P89" r:id="rId65" xr:uid="{00000000-0004-0000-0100-000040000000}"/>
    <hyperlink ref="P90" r:id="rId66" xr:uid="{00000000-0004-0000-0100-000041000000}"/>
    <hyperlink ref="P91" r:id="rId67" xr:uid="{00000000-0004-0000-0100-000042000000}"/>
    <hyperlink ref="P92" r:id="rId68" xr:uid="{00000000-0004-0000-0100-000043000000}"/>
    <hyperlink ref="P93" r:id="rId69" xr:uid="{00000000-0004-0000-0100-000044000000}"/>
    <hyperlink ref="P94" r:id="rId70" xr:uid="{00000000-0004-0000-0100-000045000000}"/>
    <hyperlink ref="P95" r:id="rId71" xr:uid="{00000000-0004-0000-0100-000046000000}"/>
    <hyperlink ref="P96" r:id="rId72" xr:uid="{00000000-0004-0000-0100-000047000000}"/>
    <hyperlink ref="P97" r:id="rId73" xr:uid="{00000000-0004-0000-0100-000048000000}"/>
    <hyperlink ref="P98" r:id="rId74" xr:uid="{00000000-0004-0000-0100-000049000000}"/>
    <hyperlink ref="P99" r:id="rId75" xr:uid="{00000000-0004-0000-0100-00004A000000}"/>
    <hyperlink ref="P100" r:id="rId76" xr:uid="{00000000-0004-0000-0100-00004B000000}"/>
    <hyperlink ref="P101" r:id="rId77" xr:uid="{00000000-0004-0000-0100-00004C000000}"/>
    <hyperlink ref="P102" r:id="rId78" xr:uid="{00000000-0004-0000-0100-00004D000000}"/>
    <hyperlink ref="P103" r:id="rId79" xr:uid="{00000000-0004-0000-0100-00004E000000}"/>
    <hyperlink ref="P104" r:id="rId80" xr:uid="{00000000-0004-0000-0100-00004F000000}"/>
    <hyperlink ref="P105" r:id="rId81" xr:uid="{00000000-0004-0000-0100-000050000000}"/>
    <hyperlink ref="P106" r:id="rId82" xr:uid="{00000000-0004-0000-0100-000051000000}"/>
    <hyperlink ref="P107" r:id="rId83" xr:uid="{00000000-0004-0000-0100-000052000000}"/>
    <hyperlink ref="P108" r:id="rId84" xr:uid="{00000000-0004-0000-0100-000053000000}"/>
    <hyperlink ref="P109" r:id="rId85" xr:uid="{00000000-0004-0000-0100-000054000000}"/>
    <hyperlink ref="P110" r:id="rId86" xr:uid="{00000000-0004-0000-0100-000055000000}"/>
    <hyperlink ref="P111" r:id="rId87" xr:uid="{00000000-0004-0000-0100-000056000000}"/>
    <hyperlink ref="P112" r:id="rId88" xr:uid="{00000000-0004-0000-0100-000057000000}"/>
    <hyperlink ref="P113" r:id="rId89" xr:uid="{00000000-0004-0000-0100-000058000000}"/>
    <hyperlink ref="P114" r:id="rId90" xr:uid="{00000000-0004-0000-0100-000059000000}"/>
    <hyperlink ref="P115" r:id="rId91" xr:uid="{00000000-0004-0000-0100-00005A000000}"/>
    <hyperlink ref="P116" r:id="rId92" xr:uid="{00000000-0004-0000-0100-00005B000000}"/>
    <hyperlink ref="P117" r:id="rId93" xr:uid="{00000000-0004-0000-0100-00005C000000}"/>
    <hyperlink ref="P118" r:id="rId94" xr:uid="{00000000-0004-0000-0100-00005D000000}"/>
    <hyperlink ref="P119" r:id="rId95" xr:uid="{00000000-0004-0000-0100-00005E000000}"/>
    <hyperlink ref="P120" r:id="rId96" xr:uid="{00000000-0004-0000-0100-00005F000000}"/>
    <hyperlink ref="P121" r:id="rId97" xr:uid="{00000000-0004-0000-0100-000060000000}"/>
    <hyperlink ref="P122" r:id="rId98" xr:uid="{00000000-0004-0000-0100-000061000000}"/>
    <hyperlink ref="P123" r:id="rId99" xr:uid="{00000000-0004-0000-0100-000062000000}"/>
    <hyperlink ref="P124" r:id="rId100" xr:uid="{00000000-0004-0000-0100-000063000000}"/>
    <hyperlink ref="P125" r:id="rId101" xr:uid="{00000000-0004-0000-0100-000064000000}"/>
    <hyperlink ref="P126" r:id="rId102" xr:uid="{00000000-0004-0000-0100-000065000000}"/>
    <hyperlink ref="P127" r:id="rId103" xr:uid="{00000000-0004-0000-0100-000066000000}"/>
    <hyperlink ref="P128" r:id="rId104" xr:uid="{00000000-0004-0000-0100-000067000000}"/>
    <hyperlink ref="P129" r:id="rId105" xr:uid="{00000000-0004-0000-0100-000068000000}"/>
    <hyperlink ref="P130" r:id="rId106" xr:uid="{00000000-0004-0000-0100-000069000000}"/>
    <hyperlink ref="P131" r:id="rId107" xr:uid="{00000000-0004-0000-0100-00006A000000}"/>
    <hyperlink ref="P132" r:id="rId108" xr:uid="{00000000-0004-0000-0100-00006B000000}"/>
    <hyperlink ref="P133" r:id="rId109" xr:uid="{00000000-0004-0000-0100-00006C000000}"/>
    <hyperlink ref="P134" r:id="rId110" xr:uid="{00000000-0004-0000-0100-00006D000000}"/>
    <hyperlink ref="P135" r:id="rId111" xr:uid="{00000000-0004-0000-0100-00006E000000}"/>
    <hyperlink ref="P136" r:id="rId112" xr:uid="{00000000-0004-0000-0100-00006F000000}"/>
    <hyperlink ref="P137" r:id="rId113" xr:uid="{00000000-0004-0000-0100-000070000000}"/>
    <hyperlink ref="P138" r:id="rId114" xr:uid="{00000000-0004-0000-0100-000071000000}"/>
    <hyperlink ref="P139" r:id="rId115" xr:uid="{00000000-0004-0000-0100-000072000000}"/>
    <hyperlink ref="P140" r:id="rId116" xr:uid="{00000000-0004-0000-0100-000073000000}"/>
    <hyperlink ref="P141" r:id="rId117" xr:uid="{00000000-0004-0000-0100-000074000000}"/>
    <hyperlink ref="P142" r:id="rId118" xr:uid="{00000000-0004-0000-0100-000075000000}"/>
    <hyperlink ref="P143" r:id="rId119" xr:uid="{00000000-0004-0000-0100-000076000000}"/>
    <hyperlink ref="P144" r:id="rId120" xr:uid="{00000000-0004-0000-0100-000077000000}"/>
    <hyperlink ref="P145" r:id="rId121" xr:uid="{00000000-0004-0000-0100-000078000000}"/>
    <hyperlink ref="P146" r:id="rId122" xr:uid="{00000000-0004-0000-0100-000079000000}"/>
    <hyperlink ref="P147" r:id="rId123" xr:uid="{00000000-0004-0000-0100-00007A000000}"/>
    <hyperlink ref="P148" r:id="rId124" xr:uid="{00000000-0004-0000-0100-00007B000000}"/>
    <hyperlink ref="P149" r:id="rId125" xr:uid="{00000000-0004-0000-0100-00007C000000}"/>
    <hyperlink ref="P150" r:id="rId126" xr:uid="{00000000-0004-0000-0100-00007D000000}"/>
    <hyperlink ref="P151" r:id="rId127" xr:uid="{00000000-0004-0000-0100-00007E000000}"/>
    <hyperlink ref="P152" r:id="rId128" xr:uid="{00000000-0004-0000-0100-00007F000000}"/>
    <hyperlink ref="P153" r:id="rId129" xr:uid="{00000000-0004-0000-0100-000080000000}"/>
    <hyperlink ref="P154" r:id="rId130" xr:uid="{00000000-0004-0000-0100-000081000000}"/>
    <hyperlink ref="P155" r:id="rId131" xr:uid="{00000000-0004-0000-0100-000082000000}"/>
    <hyperlink ref="P156" r:id="rId132" xr:uid="{00000000-0004-0000-0100-000083000000}"/>
    <hyperlink ref="P157" r:id="rId133" xr:uid="{00000000-0004-0000-0100-000084000000}"/>
    <hyperlink ref="P158" r:id="rId134" xr:uid="{00000000-0004-0000-0100-000085000000}"/>
    <hyperlink ref="P159" r:id="rId135" xr:uid="{00000000-0004-0000-0100-000086000000}"/>
    <hyperlink ref="P160" r:id="rId136" xr:uid="{00000000-0004-0000-0100-000087000000}"/>
    <hyperlink ref="P161" r:id="rId137" xr:uid="{00000000-0004-0000-0100-000088000000}"/>
    <hyperlink ref="P162" r:id="rId138" xr:uid="{00000000-0004-0000-0100-000089000000}"/>
    <hyperlink ref="P163" r:id="rId139" xr:uid="{00000000-0004-0000-0100-00008A000000}"/>
    <hyperlink ref="P164" r:id="rId140" xr:uid="{00000000-0004-0000-0100-00008B000000}"/>
    <hyperlink ref="P165" r:id="rId141" xr:uid="{00000000-0004-0000-0100-00008C000000}"/>
    <hyperlink ref="P166" r:id="rId142" xr:uid="{00000000-0004-0000-0100-00008D000000}"/>
    <hyperlink ref="P167" r:id="rId143" xr:uid="{00000000-0004-0000-0100-00008E000000}"/>
    <hyperlink ref="P168" r:id="rId144" xr:uid="{00000000-0004-0000-0100-00008F000000}"/>
    <hyperlink ref="P169" r:id="rId145" xr:uid="{00000000-0004-0000-0100-000090000000}"/>
    <hyperlink ref="P170" r:id="rId146" xr:uid="{00000000-0004-0000-0100-000091000000}"/>
    <hyperlink ref="P171" r:id="rId147" xr:uid="{00000000-0004-0000-0100-000092000000}"/>
    <hyperlink ref="P172" r:id="rId148" xr:uid="{00000000-0004-0000-0100-000093000000}"/>
    <hyperlink ref="P173" r:id="rId149" xr:uid="{00000000-0004-0000-0100-000094000000}"/>
    <hyperlink ref="P174" r:id="rId150" xr:uid="{00000000-0004-0000-0100-000095000000}"/>
    <hyperlink ref="P175" r:id="rId151" xr:uid="{00000000-0004-0000-0100-000096000000}"/>
    <hyperlink ref="P176" r:id="rId152" xr:uid="{00000000-0004-0000-0100-000097000000}"/>
    <hyperlink ref="P177" r:id="rId153" xr:uid="{00000000-0004-0000-0100-000098000000}"/>
    <hyperlink ref="P178" r:id="rId154" xr:uid="{00000000-0004-0000-0100-000099000000}"/>
    <hyperlink ref="P179" r:id="rId155" xr:uid="{00000000-0004-0000-0100-00009A000000}"/>
    <hyperlink ref="P180" r:id="rId156" xr:uid="{00000000-0004-0000-0100-00009B000000}"/>
    <hyperlink ref="P181" r:id="rId157" xr:uid="{00000000-0004-0000-0100-00009C000000}"/>
    <hyperlink ref="P182" r:id="rId158" xr:uid="{00000000-0004-0000-0100-00009D000000}"/>
    <hyperlink ref="P183" r:id="rId159" xr:uid="{00000000-0004-0000-0100-00009E000000}"/>
    <hyperlink ref="P184" r:id="rId160" xr:uid="{00000000-0004-0000-0100-00009F000000}"/>
    <hyperlink ref="P185" r:id="rId161" xr:uid="{00000000-0004-0000-0100-0000A0000000}"/>
    <hyperlink ref="P186" r:id="rId162" xr:uid="{00000000-0004-0000-0100-0000A1000000}"/>
    <hyperlink ref="P187" r:id="rId163" xr:uid="{00000000-0004-0000-0100-0000A2000000}"/>
    <hyperlink ref="P188" r:id="rId164" xr:uid="{00000000-0004-0000-0100-0000A3000000}"/>
    <hyperlink ref="P189" r:id="rId165" xr:uid="{00000000-0004-0000-0100-0000A4000000}"/>
    <hyperlink ref="P190" r:id="rId166" xr:uid="{00000000-0004-0000-0100-0000A5000000}"/>
    <hyperlink ref="P191" r:id="rId167" xr:uid="{00000000-0004-0000-0100-0000A6000000}"/>
    <hyperlink ref="P192" r:id="rId168" xr:uid="{00000000-0004-0000-0100-0000A7000000}"/>
    <hyperlink ref="P193" r:id="rId169" xr:uid="{00000000-0004-0000-0100-0000A8000000}"/>
    <hyperlink ref="P194" r:id="rId170" xr:uid="{00000000-0004-0000-0100-0000A9000000}"/>
    <hyperlink ref="P195" r:id="rId171" xr:uid="{00000000-0004-0000-0100-0000AA000000}"/>
    <hyperlink ref="P196" r:id="rId172" xr:uid="{00000000-0004-0000-0100-0000AB000000}"/>
    <hyperlink ref="P197" r:id="rId173" xr:uid="{00000000-0004-0000-0100-0000AC000000}"/>
    <hyperlink ref="P198" r:id="rId174" xr:uid="{00000000-0004-0000-0100-0000AD000000}"/>
    <hyperlink ref="P199" r:id="rId175" xr:uid="{00000000-0004-0000-0100-0000AE000000}"/>
    <hyperlink ref="P200" r:id="rId176" xr:uid="{00000000-0004-0000-0100-0000AF000000}"/>
    <hyperlink ref="P201" r:id="rId177" xr:uid="{00000000-0004-0000-0100-0000B0000000}"/>
    <hyperlink ref="P202" r:id="rId178" xr:uid="{00000000-0004-0000-0100-0000B1000000}"/>
    <hyperlink ref="P203" r:id="rId179" xr:uid="{00000000-0004-0000-0100-0000B2000000}"/>
    <hyperlink ref="P204" r:id="rId180" xr:uid="{00000000-0004-0000-0100-0000B3000000}"/>
    <hyperlink ref="P205" r:id="rId181" xr:uid="{00000000-0004-0000-0100-0000B4000000}"/>
    <hyperlink ref="P206" r:id="rId182" xr:uid="{00000000-0004-0000-0100-0000B5000000}"/>
    <hyperlink ref="P210" r:id="rId183" xr:uid="{00000000-0004-0000-0100-0000B6000000}"/>
    <hyperlink ref="P211" r:id="rId184" xr:uid="{00000000-0004-0000-0100-0000B7000000}"/>
    <hyperlink ref="P212" r:id="rId185" xr:uid="{00000000-0004-0000-0100-0000B8000000}"/>
    <hyperlink ref="P215" r:id="rId186" xr:uid="{00000000-0004-0000-0100-0000B9000000}"/>
    <hyperlink ref="P216" r:id="rId187" xr:uid="{00000000-0004-0000-0100-0000BA000000}"/>
    <hyperlink ref="P218" r:id="rId188" xr:uid="{00000000-0004-0000-0100-0000BB000000}"/>
    <hyperlink ref="P219" r:id="rId189" xr:uid="{00000000-0004-0000-0100-0000BC000000}"/>
    <hyperlink ref="P226" r:id="rId190" xr:uid="{00000000-0004-0000-0100-0000BD000000}"/>
    <hyperlink ref="P227" r:id="rId191" xr:uid="{00000000-0004-0000-0100-0000BE000000}"/>
    <hyperlink ref="P236" r:id="rId192" xr:uid="{00000000-0004-0000-0100-0000BF000000}"/>
    <hyperlink ref="P238" r:id="rId193" xr:uid="{00000000-0004-0000-0100-0000C0000000}"/>
    <hyperlink ref="P243" r:id="rId194" xr:uid="{00000000-0004-0000-0100-0000C1000000}"/>
    <hyperlink ref="P244" r:id="rId195" xr:uid="{00000000-0004-0000-0100-0000C2000000}"/>
    <hyperlink ref="P246" r:id="rId196" xr:uid="{00000000-0004-0000-0100-0000C3000000}"/>
    <hyperlink ref="P249" r:id="rId197" xr:uid="{00000000-0004-0000-0100-0000C4000000}"/>
    <hyperlink ref="P253" r:id="rId198" xr:uid="{00000000-0004-0000-0100-0000C5000000}"/>
    <hyperlink ref="P254" r:id="rId199" xr:uid="{00000000-0004-0000-0100-0000C6000000}"/>
    <hyperlink ref="P257" r:id="rId200" xr:uid="{00000000-0004-0000-0100-0000C7000000}"/>
    <hyperlink ref="P258" r:id="rId201" xr:uid="{00000000-0004-0000-0100-0000C8000000}"/>
    <hyperlink ref="P259" r:id="rId202" xr:uid="{00000000-0004-0000-0100-0000C9000000}"/>
    <hyperlink ref="P260" r:id="rId203" xr:uid="{00000000-0004-0000-0100-0000CA000000}"/>
    <hyperlink ref="P261" r:id="rId204" xr:uid="{00000000-0004-0000-0100-0000CB000000}"/>
    <hyperlink ref="P262" r:id="rId205" xr:uid="{00000000-0004-0000-0100-0000CC000000}"/>
    <hyperlink ref="P265" r:id="rId206" xr:uid="{00000000-0004-0000-0100-0000CD000000}"/>
    <hyperlink ref="P266" r:id="rId207" xr:uid="{00000000-0004-0000-0100-0000CE000000}"/>
    <hyperlink ref="P267" r:id="rId208" xr:uid="{00000000-0004-0000-0100-0000CF000000}"/>
    <hyperlink ref="P269" r:id="rId209" xr:uid="{00000000-0004-0000-0100-0000D0000000}"/>
    <hyperlink ref="P271" r:id="rId210" xr:uid="{00000000-0004-0000-0100-0000D1000000}"/>
    <hyperlink ref="P272" r:id="rId211" xr:uid="{00000000-0004-0000-0100-0000D2000000}"/>
    <hyperlink ref="P273" r:id="rId212" xr:uid="{00000000-0004-0000-0100-0000D3000000}"/>
    <hyperlink ref="P274" r:id="rId213" xr:uid="{00000000-0004-0000-0100-0000D4000000}"/>
    <hyperlink ref="P275" r:id="rId214" xr:uid="{00000000-0004-0000-0100-0000D5000000}"/>
    <hyperlink ref="P276" r:id="rId215" xr:uid="{00000000-0004-0000-0100-0000D6000000}"/>
    <hyperlink ref="P287" r:id="rId216" xr:uid="{00000000-0004-0000-0100-0000D7000000}"/>
    <hyperlink ref="P289" r:id="rId217" xr:uid="{00000000-0004-0000-0100-0000D8000000}"/>
    <hyperlink ref="P290" r:id="rId218" xr:uid="{00000000-0004-0000-0100-0000D9000000}"/>
    <hyperlink ref="P292" r:id="rId219" xr:uid="{00000000-0004-0000-0100-0000DA000000}"/>
    <hyperlink ref="P293" r:id="rId220" xr:uid="{00000000-0004-0000-0100-0000DB000000}"/>
    <hyperlink ref="P301" r:id="rId221" xr:uid="{00000000-0004-0000-0100-0000DC000000}"/>
    <hyperlink ref="P302" r:id="rId222" xr:uid="{00000000-0004-0000-0100-0000DD000000}"/>
    <hyperlink ref="P304" r:id="rId223" xr:uid="{00000000-0004-0000-0100-0000DE000000}"/>
    <hyperlink ref="P306" r:id="rId224" xr:uid="{00000000-0004-0000-0100-0000DF000000}"/>
    <hyperlink ref="P307" r:id="rId225" xr:uid="{00000000-0004-0000-0100-0000E0000000}"/>
    <hyperlink ref="P308" r:id="rId226" xr:uid="{00000000-0004-0000-0100-0000E1000000}"/>
    <hyperlink ref="P311" r:id="rId227" xr:uid="{00000000-0004-0000-0100-0000E2000000}"/>
    <hyperlink ref="P313" r:id="rId228" xr:uid="{00000000-0004-0000-0100-0000E3000000}"/>
    <hyperlink ref="P315" r:id="rId229" xr:uid="{00000000-0004-0000-0100-0000E4000000}"/>
    <hyperlink ref="P319" r:id="rId230" xr:uid="{00000000-0004-0000-0100-0000E5000000}"/>
    <hyperlink ref="P325" r:id="rId231" xr:uid="{00000000-0004-0000-0100-0000E6000000}"/>
    <hyperlink ref="P337" r:id="rId232" xr:uid="{00000000-0004-0000-0100-0000E7000000}"/>
    <hyperlink ref="P340" r:id="rId233" xr:uid="{00000000-0004-0000-0100-0000E8000000}"/>
    <hyperlink ref="P341" r:id="rId234" xr:uid="{00000000-0004-0000-0100-0000E9000000}"/>
    <hyperlink ref="P342" r:id="rId235" xr:uid="{00000000-0004-0000-0100-0000EA000000}"/>
    <hyperlink ref="P343" r:id="rId236" xr:uid="{00000000-0004-0000-0100-0000EB000000}"/>
    <hyperlink ref="P344" r:id="rId237" xr:uid="{00000000-0004-0000-0100-0000EC000000}"/>
    <hyperlink ref="P346" r:id="rId238" xr:uid="{00000000-0004-0000-0100-0000ED000000}"/>
    <hyperlink ref="P347" r:id="rId239" xr:uid="{00000000-0004-0000-0100-0000EE000000}"/>
    <hyperlink ref="P348" r:id="rId240" xr:uid="{00000000-0004-0000-0100-0000EF000000}"/>
    <hyperlink ref="P355" r:id="rId241" xr:uid="{00000000-0004-0000-0100-0000F0000000}"/>
    <hyperlink ref="P359" r:id="rId242" xr:uid="{00000000-0004-0000-0100-0000F1000000}"/>
    <hyperlink ref="P360" r:id="rId243" xr:uid="{00000000-0004-0000-0100-0000F2000000}"/>
    <hyperlink ref="P363" r:id="rId244" xr:uid="{00000000-0004-0000-0100-0000F3000000}"/>
    <hyperlink ref="P367" r:id="rId245" xr:uid="{00000000-0004-0000-0100-0000F4000000}"/>
    <hyperlink ref="P371" r:id="rId246" xr:uid="{00000000-0004-0000-0100-0000F5000000}"/>
    <hyperlink ref="P372" r:id="rId247" xr:uid="{00000000-0004-0000-0100-0000F6000000}"/>
    <hyperlink ref="P375" r:id="rId248" xr:uid="{00000000-0004-0000-0100-0000F7000000}"/>
    <hyperlink ref="P376" r:id="rId249" xr:uid="{00000000-0004-0000-0100-0000F8000000}"/>
    <hyperlink ref="P377" r:id="rId250" xr:uid="{00000000-0004-0000-0100-0000F9000000}"/>
    <hyperlink ref="P378" r:id="rId251" xr:uid="{00000000-0004-0000-0100-0000FA000000}"/>
    <hyperlink ref="P381" r:id="rId252" xr:uid="{00000000-0004-0000-0100-0000FB000000}"/>
    <hyperlink ref="P384" r:id="rId253" xr:uid="{00000000-0004-0000-0100-0000FC000000}"/>
    <hyperlink ref="P395" r:id="rId254" xr:uid="{00000000-0004-0000-0100-0000FD000000}"/>
    <hyperlink ref="P396" r:id="rId255" xr:uid="{00000000-0004-0000-0100-0000FE000000}"/>
    <hyperlink ref="P399" r:id="rId256" xr:uid="{00000000-0004-0000-0100-0000FF000000}"/>
    <hyperlink ref="P400" r:id="rId257" xr:uid="{00000000-0004-0000-0100-000000010000}"/>
    <hyperlink ref="P402" r:id="rId258" xr:uid="{00000000-0004-0000-0100-000001010000}"/>
    <hyperlink ref="P405" r:id="rId259" xr:uid="{00000000-0004-0000-0100-000002010000}"/>
    <hyperlink ref="P406" r:id="rId260" xr:uid="{00000000-0004-0000-0100-000003010000}"/>
    <hyperlink ref="P407" r:id="rId261" xr:uid="{00000000-0004-0000-0100-000004010000}"/>
    <hyperlink ref="P409" r:id="rId262" xr:uid="{00000000-0004-0000-0100-000005010000}"/>
    <hyperlink ref="P412" r:id="rId263" xr:uid="{00000000-0004-0000-0100-000006010000}"/>
    <hyperlink ref="P413" r:id="rId264" xr:uid="{00000000-0004-0000-0100-000007010000}"/>
    <hyperlink ref="P415" r:id="rId265" xr:uid="{00000000-0004-0000-0100-000008010000}"/>
    <hyperlink ref="P416" r:id="rId266" xr:uid="{00000000-0004-0000-0100-000009010000}"/>
    <hyperlink ref="P418" r:id="rId267" xr:uid="{00000000-0004-0000-0100-00000A010000}"/>
    <hyperlink ref="P419" r:id="rId268" xr:uid="{00000000-0004-0000-0100-00000B010000}"/>
    <hyperlink ref="P420" r:id="rId269" xr:uid="{00000000-0004-0000-0100-00000C010000}"/>
    <hyperlink ref="P421" r:id="rId270" xr:uid="{00000000-0004-0000-0100-00000D010000}"/>
    <hyperlink ref="P423" r:id="rId271" xr:uid="{00000000-0004-0000-0100-00000E010000}"/>
    <hyperlink ref="P425" r:id="rId272" xr:uid="{00000000-0004-0000-0100-00000F010000}"/>
    <hyperlink ref="P429" r:id="rId273" xr:uid="{00000000-0004-0000-0100-000010010000}"/>
    <hyperlink ref="P430" r:id="rId274" xr:uid="{00000000-0004-0000-0100-000011010000}"/>
    <hyperlink ref="P431" r:id="rId275" xr:uid="{00000000-0004-0000-0100-000012010000}"/>
    <hyperlink ref="P432" r:id="rId276" xr:uid="{00000000-0004-0000-0100-000013010000}"/>
    <hyperlink ref="P433" r:id="rId277" xr:uid="{00000000-0004-0000-0100-000014010000}"/>
    <hyperlink ref="P434" r:id="rId278" xr:uid="{00000000-0004-0000-0100-000015010000}"/>
    <hyperlink ref="P435" r:id="rId279" xr:uid="{00000000-0004-0000-0100-000016010000}"/>
    <hyperlink ref="P436" r:id="rId280" xr:uid="{00000000-0004-0000-0100-000017010000}"/>
    <hyperlink ref="P437" r:id="rId281" xr:uid="{00000000-0004-0000-0100-000018010000}"/>
    <hyperlink ref="P438" r:id="rId282" xr:uid="{00000000-0004-0000-0100-000019010000}"/>
    <hyperlink ref="P440" r:id="rId283" xr:uid="{00000000-0004-0000-0100-00001A010000}"/>
    <hyperlink ref="P441" r:id="rId284" xr:uid="{00000000-0004-0000-0100-00001B010000}"/>
    <hyperlink ref="P444" r:id="rId285" xr:uid="{00000000-0004-0000-0100-00001C010000}"/>
    <hyperlink ref="P445" r:id="rId286" xr:uid="{00000000-0004-0000-0100-00001D010000}"/>
    <hyperlink ref="P446" r:id="rId287" xr:uid="{00000000-0004-0000-0100-00001E010000}"/>
    <hyperlink ref="P447" r:id="rId288" xr:uid="{00000000-0004-0000-0100-00001F010000}"/>
    <hyperlink ref="P450" r:id="rId289" xr:uid="{00000000-0004-0000-0100-000020010000}"/>
    <hyperlink ref="P452" r:id="rId290" xr:uid="{00000000-0004-0000-0100-000021010000}"/>
    <hyperlink ref="P453" r:id="rId291" xr:uid="{00000000-0004-0000-0100-000022010000}"/>
    <hyperlink ref="P454" r:id="rId292" xr:uid="{00000000-0004-0000-0100-000023010000}"/>
    <hyperlink ref="P456" r:id="rId293" xr:uid="{00000000-0004-0000-0100-000024010000}"/>
    <hyperlink ref="P457" r:id="rId294" xr:uid="{00000000-0004-0000-0100-000025010000}"/>
    <hyperlink ref="P458" r:id="rId295" xr:uid="{00000000-0004-0000-0100-000026010000}"/>
    <hyperlink ref="P459" r:id="rId296" xr:uid="{00000000-0004-0000-0100-000027010000}"/>
    <hyperlink ref="P461" r:id="rId297" xr:uid="{00000000-0004-0000-0100-000028010000}"/>
    <hyperlink ref="P463" r:id="rId298" xr:uid="{00000000-0004-0000-0100-000029010000}"/>
    <hyperlink ref="P464" r:id="rId299" xr:uid="{00000000-0004-0000-0100-00002A010000}"/>
    <hyperlink ref="P465" r:id="rId300" xr:uid="{00000000-0004-0000-0100-00002B010000}"/>
    <hyperlink ref="P466" r:id="rId301" xr:uid="{00000000-0004-0000-0100-00002C010000}"/>
    <hyperlink ref="P469" r:id="rId302" xr:uid="{00000000-0004-0000-0100-00002D010000}"/>
    <hyperlink ref="P470" r:id="rId303" xr:uid="{00000000-0004-0000-0100-00002E010000}"/>
    <hyperlink ref="P471" r:id="rId304" xr:uid="{00000000-0004-0000-0100-00002F010000}"/>
    <hyperlink ref="P472" r:id="rId305" xr:uid="{00000000-0004-0000-0100-000030010000}"/>
    <hyperlink ref="P473" r:id="rId306" xr:uid="{00000000-0004-0000-0100-000031010000}"/>
    <hyperlink ref="P474" r:id="rId307" xr:uid="{00000000-0004-0000-0100-000032010000}"/>
    <hyperlink ref="P475" r:id="rId308" xr:uid="{00000000-0004-0000-0100-000033010000}"/>
    <hyperlink ref="P476" r:id="rId309" xr:uid="{00000000-0004-0000-0100-000034010000}"/>
    <hyperlink ref="P477" r:id="rId310" xr:uid="{00000000-0004-0000-0100-000035010000}"/>
    <hyperlink ref="P478" r:id="rId311" xr:uid="{00000000-0004-0000-0100-000036010000}"/>
    <hyperlink ref="P479" r:id="rId312" xr:uid="{00000000-0004-0000-0100-000037010000}"/>
    <hyperlink ref="P480" r:id="rId313" xr:uid="{00000000-0004-0000-0100-000038010000}"/>
    <hyperlink ref="P481" r:id="rId314" xr:uid="{00000000-0004-0000-0100-000039010000}"/>
    <hyperlink ref="P482" r:id="rId315" xr:uid="{00000000-0004-0000-0100-00003A010000}"/>
    <hyperlink ref="P483" r:id="rId316" xr:uid="{00000000-0004-0000-0100-00003B010000}"/>
    <hyperlink ref="P484" r:id="rId317" xr:uid="{00000000-0004-0000-0100-00003C010000}"/>
    <hyperlink ref="P485" r:id="rId318" xr:uid="{00000000-0004-0000-0100-00003D010000}"/>
    <hyperlink ref="P486" r:id="rId319" xr:uid="{00000000-0004-0000-0100-00003E010000}"/>
    <hyperlink ref="P487" r:id="rId320" xr:uid="{00000000-0004-0000-0100-00003F010000}"/>
    <hyperlink ref="P488" r:id="rId321" xr:uid="{00000000-0004-0000-0100-000040010000}"/>
    <hyperlink ref="P489" r:id="rId322" xr:uid="{00000000-0004-0000-0100-000041010000}"/>
    <hyperlink ref="P490" r:id="rId323" xr:uid="{00000000-0004-0000-0100-000042010000}"/>
    <hyperlink ref="P491" r:id="rId324" xr:uid="{00000000-0004-0000-0100-000043010000}"/>
    <hyperlink ref="P492" r:id="rId325" xr:uid="{00000000-0004-0000-0100-000044010000}"/>
    <hyperlink ref="P493" r:id="rId326" xr:uid="{00000000-0004-0000-0100-000045010000}"/>
    <hyperlink ref="P494" r:id="rId327" xr:uid="{00000000-0004-0000-0100-000046010000}"/>
    <hyperlink ref="P495" r:id="rId328" xr:uid="{00000000-0004-0000-0100-000047010000}"/>
    <hyperlink ref="P496" r:id="rId329" xr:uid="{00000000-0004-0000-0100-000048010000}"/>
    <hyperlink ref="P497" r:id="rId330" xr:uid="{00000000-0004-0000-0100-000049010000}"/>
    <hyperlink ref="P498" r:id="rId331" xr:uid="{00000000-0004-0000-0100-00004A010000}"/>
    <hyperlink ref="P499" r:id="rId332" xr:uid="{00000000-0004-0000-0100-00004B010000}"/>
    <hyperlink ref="P500" r:id="rId333" xr:uid="{00000000-0004-0000-0100-00004C010000}"/>
    <hyperlink ref="P501" r:id="rId334" xr:uid="{00000000-0004-0000-0100-00004D010000}"/>
    <hyperlink ref="P502" r:id="rId335" xr:uid="{00000000-0004-0000-0100-00004E010000}"/>
    <hyperlink ref="P503" r:id="rId336" xr:uid="{00000000-0004-0000-0100-00004F010000}"/>
    <hyperlink ref="P504" r:id="rId337" xr:uid="{00000000-0004-0000-0100-000050010000}"/>
    <hyperlink ref="P505" r:id="rId338" xr:uid="{00000000-0004-0000-0100-000051010000}"/>
    <hyperlink ref="P506" r:id="rId339" xr:uid="{00000000-0004-0000-0100-000052010000}"/>
    <hyperlink ref="P507" r:id="rId340" xr:uid="{00000000-0004-0000-0100-000053010000}"/>
    <hyperlink ref="P508" r:id="rId341" xr:uid="{00000000-0004-0000-0100-000054010000}"/>
    <hyperlink ref="P509" r:id="rId342" xr:uid="{00000000-0004-0000-0100-000055010000}"/>
    <hyperlink ref="P510" r:id="rId343" xr:uid="{00000000-0004-0000-0100-000056010000}"/>
    <hyperlink ref="P511" r:id="rId344" xr:uid="{00000000-0004-0000-0100-000057010000}"/>
    <hyperlink ref="P512" r:id="rId345" xr:uid="{00000000-0004-0000-0100-000058010000}"/>
    <hyperlink ref="P513" r:id="rId346" xr:uid="{00000000-0004-0000-0100-000059010000}"/>
    <hyperlink ref="P514" r:id="rId347" xr:uid="{00000000-0004-0000-0100-00005A010000}"/>
    <hyperlink ref="P515" r:id="rId348" xr:uid="{00000000-0004-0000-0100-00005B010000}"/>
    <hyperlink ref="P516" r:id="rId349" xr:uid="{00000000-0004-0000-0100-00005C010000}"/>
    <hyperlink ref="P517" r:id="rId350" xr:uid="{00000000-0004-0000-0100-00005D010000}"/>
    <hyperlink ref="P518" r:id="rId351" xr:uid="{00000000-0004-0000-0100-00005E010000}"/>
    <hyperlink ref="P519" r:id="rId352" xr:uid="{00000000-0004-0000-0100-00005F01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2022-03-30T06:03:55Z</dcterms:created>
  <dcterms:modified xsi:type="dcterms:W3CDTF">2023-01-21T07:53:19Z</dcterms:modified>
</cp:coreProperties>
</file>