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DC0E83C0-FDE2-43CF-A28F-537C16D8522E}" xr6:coauthVersionLast="47" xr6:coauthVersionMax="47" xr10:uidLastSave="{00000000-0000-0000-0000-000000000000}"/>
  <bookViews>
    <workbookView xWindow="13785" yWindow="645" windowWidth="13125" windowHeight="1458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/>
  <c r="G23" i="1" s="1"/>
  <c r="K23" i="1" s="1"/>
  <c r="Q23" i="1"/>
  <c r="C9" i="1"/>
  <c r="Q21" i="1"/>
  <c r="D9" i="1"/>
  <c r="F15" i="1"/>
  <c r="F16" i="1" s="1"/>
  <c r="E21" i="1"/>
  <c r="F21" i="1" s="1"/>
  <c r="G21" i="1" s="1"/>
  <c r="K21" i="1" s="1"/>
  <c r="C17" i="1"/>
  <c r="C12" i="1"/>
  <c r="C11" i="1"/>
  <c r="O23" i="1" l="1"/>
  <c r="O22" i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<sst xmlns="http://schemas.openxmlformats.org/spreadsheetml/2006/main" count="54" uniqueCount="49">
  <si>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</si>
  <si>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</si>
  <si>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</si>
  <si>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</si>
  <si>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</si>
  <si>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</si>
  <si>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</si>
  <si>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</si>
  <si>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</si>
  <si>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</si>
  <si>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</si>
  <si>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</si>
  <si>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</si>
  <si>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</si>
  <si>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</si>
  <si>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</si>
  <si>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</si>
  <si>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</si>
  <si>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</si>
  <si>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</si>
  <si>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</si>
  <si>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</si>
  <si>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</si>
  <si>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</si>
  <si>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</si>
  <si>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</si>
  <si>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</si>
  <si>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</si>
  <si>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</si>
  <si>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</si>
  <si>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</si>
  <si>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</si>
  <si>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</si>
  <si>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</si>
  <si>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</si>
  <si>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</si>
  <si>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</si>
  <si>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</si>
  <si>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</si>
  <si>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</si>
  <si>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</si>
  <si>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</si>
  <si>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</si>
  <si>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</si>
  <si>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V1070 Per</t>
  </si>
  <si>
    <t>EA</t>
  </si>
  <si>
    <t>VSX</t>
  </si>
  <si>
    <t>JBAV, 60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</si>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</sst>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6" fillId="0" borderId="0" xfId="0" applyFon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V1070 Per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5.0000000000000001E-4</c:v>
                  </c:pt>
                  <c:pt idx="2">
                    <c:v>2.5000000000000001E-3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5.0000000000000001E-4</c:v>
                  </c:pt>
                  <c:pt idx="2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887</c:v>
                </c:pt>
                <c:pt idx="2">
                  <c:v>1378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5.0000000000000001E-4</c:v>
                  </c:pt>
                  <c:pt idx="2">
                    <c:v>2.5000000000000001E-3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5.0000000000000001E-4</c:v>
                  </c:pt>
                  <c:pt idx="2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887</c:v>
                </c:pt>
                <c:pt idx="2">
                  <c:v>1378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5.0000000000000001E-4</c:v>
                  </c:pt>
                  <c:pt idx="2">
                    <c:v>2.5000000000000001E-3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5.0000000000000001E-4</c:v>
                  </c:pt>
                  <c:pt idx="2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887</c:v>
                </c:pt>
                <c:pt idx="2">
                  <c:v>1378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5.0000000000000001E-4</c:v>
                  </c:pt>
                  <c:pt idx="2">
                    <c:v>2.5000000000000001E-3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5.0000000000000001E-4</c:v>
                  </c:pt>
                  <c:pt idx="2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887</c:v>
                </c:pt>
                <c:pt idx="2">
                  <c:v>1378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8.3100007032044232E-5</c:v>
                </c:pt>
                <c:pt idx="2">
                  <c:v>-2.0885999983875081E-3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5.0000000000000001E-4</c:v>
                  </c:pt>
                  <c:pt idx="2">
                    <c:v>2.5000000000000001E-3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5.0000000000000001E-4</c:v>
                  </c:pt>
                  <c:pt idx="2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887</c:v>
                </c:pt>
                <c:pt idx="2">
                  <c:v>1378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5.0000000000000001E-4</c:v>
                  </c:pt>
                  <c:pt idx="2">
                    <c:v>2.5000000000000001E-3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5.0000000000000001E-4</c:v>
                  </c:pt>
                  <c:pt idx="2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887</c:v>
                </c:pt>
                <c:pt idx="2">
                  <c:v>1378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5.0000000000000001E-4</c:v>
                  </c:pt>
                  <c:pt idx="2">
                    <c:v>2.5000000000000001E-3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5.0000000000000001E-4</c:v>
                  </c:pt>
                  <c:pt idx="2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887</c:v>
                </c:pt>
                <c:pt idx="2">
                  <c:v>1378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887</c:v>
                </c:pt>
                <c:pt idx="2">
                  <c:v>1378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3.3000816065129231E-4</c:v>
                </c:pt>
                <c:pt idx="1">
                  <c:v>-8.4307360880803888E-4</c:v>
                </c:pt>
                <c:pt idx="2">
                  <c:v>-1.4924345431987173E-3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887</c:v>
                </c:pt>
                <c:pt idx="2">
                  <c:v>1378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s="44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58429.235699999997</v>
      </c>
      <c r="D7" s="29" t="s">
        <v>46</v>
      </c>
    </row>
    <row r="8" spans="1:15" x14ac:dyDescent="0.2">
      <c r="A8" t="s">
        <v>3</v>
      </c>
      <c r="C8" s="8">
        <v>0.77020869999999997</v>
      </c>
      <c r="D8" s="29" t="s">
        <v>46</v>
      </c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3.3000816065129231E-4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-1.3225273612844772E-6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59490.581796165454</v>
      </c>
      <c r="E15" s="14" t="s">
        <v>30</v>
      </c>
      <c r="F15" s="33">
        <f ca="1">NOW()+15018.5+$C$5/24</f>
        <v>59965.852559953702</v>
      </c>
    </row>
    <row r="16" spans="1:15" x14ac:dyDescent="0.2">
      <c r="A16" s="16" t="s">
        <v>4</v>
      </c>
      <c r="B16" s="10"/>
      <c r="C16" s="17">
        <f ca="1">+C8+C12</f>
        <v>0.77020737747263868</v>
      </c>
      <c r="E16" s="14" t="s">
        <v>35</v>
      </c>
      <c r="F16" s="15">
        <f ca="1">ROUND(2*(F15-$C$7)/$C$8,0)/2+F14</f>
        <v>1996</v>
      </c>
    </row>
    <row r="17" spans="1:21" ht="13.5" thickBot="1" x14ac:dyDescent="0.25">
      <c r="A17" s="14" t="s">
        <v>27</v>
      </c>
      <c r="B17" s="10"/>
      <c r="C17" s="10">
        <f>COUNT(C21:C2191)</f>
        <v>3</v>
      </c>
      <c r="E17" s="14" t="s">
        <v>36</v>
      </c>
      <c r="F17" s="23">
        <f ca="1">ROUND(2*(F15-$C$15)/$C$16,0)/2+F14</f>
        <v>618</v>
      </c>
    </row>
    <row r="18" spans="1:21" ht="14.25" thickTop="1" thickBot="1" x14ac:dyDescent="0.25">
      <c r="A18" s="16" t="s">
        <v>5</v>
      </c>
      <c r="B18" s="10"/>
      <c r="C18" s="19">
        <f ca="1">+C15</f>
        <v>59490.581796165454</v>
      </c>
      <c r="D18" s="20">
        <f ca="1">+C16</f>
        <v>0.77020737747263868</v>
      </c>
      <c r="E18" s="14" t="s">
        <v>31</v>
      </c>
      <c r="F18" s="18">
        <f ca="1">+$C$15+$C$16*F17-15018.5-$C$5/24</f>
        <v>44948.465788776877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s="44" t="s">
        <v>46</v>
      </c>
      <c r="C21" s="8">
        <v>58429.235699999997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3.3000816065129231E-4</v>
      </c>
      <c r="Q21" s="43">
        <f>+C21-15018.5</f>
        <v>43410.735699999997</v>
      </c>
    </row>
    <row r="22" spans="1:21" x14ac:dyDescent="0.2">
      <c r="A22" s="45" t="s">
        <v>47</v>
      </c>
      <c r="B22" s="46" t="s">
        <v>48</v>
      </c>
      <c r="C22" s="47">
        <v>59112.410900000003</v>
      </c>
      <c r="D22" s="45">
        <v>5.0000000000000001E-4</v>
      </c>
      <c r="E22">
        <f t="shared" ref="E22:E23" si="0">+(C22-C$7)/C$8</f>
        <v>887.00010789284147</v>
      </c>
      <c r="F22">
        <f t="shared" ref="F22:F23" si="1">ROUND(2*E22,0)/2</f>
        <v>887</v>
      </c>
      <c r="G22">
        <f t="shared" ref="G22:G23" si="2">+C22-(C$7+F22*C$8)</f>
        <v>8.3100007032044232E-5</v>
      </c>
      <c r="K22">
        <f t="shared" ref="K22:K23" si="3">+G22</f>
        <v>8.3100007032044232E-5</v>
      </c>
      <c r="O22">
        <f t="shared" ref="O22:O23" ca="1" si="4">+C$11+C$12*$F22</f>
        <v>-8.4307360880803888E-4</v>
      </c>
      <c r="Q22" s="43">
        <f t="shared" ref="Q22:Q23" si="5">+C22-15018.5</f>
        <v>44093.910900000003</v>
      </c>
    </row>
    <row r="23" spans="1:21" x14ac:dyDescent="0.2">
      <c r="A23" s="45" t="s">
        <v>47</v>
      </c>
      <c r="B23" s="46" t="s">
        <v>48</v>
      </c>
      <c r="C23" s="47">
        <v>59490.581200000001</v>
      </c>
      <c r="D23" s="45">
        <v>2.5000000000000001E-3</v>
      </c>
      <c r="E23">
        <f t="shared" si="0"/>
        <v>1377.9972882674567</v>
      </c>
      <c r="F23">
        <f t="shared" si="1"/>
        <v>1378</v>
      </c>
      <c r="G23">
        <f t="shared" si="2"/>
        <v>-2.0885999983875081E-3</v>
      </c>
      <c r="K23">
        <f t="shared" si="3"/>
        <v>-2.0885999983875081E-3</v>
      </c>
      <c r="O23">
        <f t="shared" ca="1" si="4"/>
        <v>-1.4924345431987173E-3</v>
      </c>
      <c r="Q23" s="43">
        <f t="shared" si="5"/>
        <v>44472.081200000001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2023-01-21T07:27:41Z</dcterms:modified>
</cp:coreProperties>
</file>