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9030CA8F-6619-415C-A762-B2244C365539}" xr6:coauthVersionLast="47" xr6:coauthVersionMax="47" xr10:uidLastSave="{00000000-0000-0000-0000-000000000000}"/>
  <bookViews>
    <workbookView xWindow="14025" yWindow="780" windowWidth="14760" windowHeight="147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C9" i="1"/>
  <c r="Q21" i="1"/>
  <c r="D9" i="1"/>
  <c r="F15" i="1"/>
  <c r="F16" i="1" s="1"/>
  <c r="E21" i="1"/>
  <c r="F21" i="1" s="1"/>
  <c r="G21" i="1" s="1"/>
  <c r="K21" i="1" s="1"/>
  <c r="C17" i="1"/>
  <c r="C12" i="1"/>
  <c r="C11" i="1"/>
  <c r="O24" i="1" l="1"/>
  <c r="O23" i="1"/>
  <c r="O22" i="1"/>
  <c r="O26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<sst xmlns="http://schemas.openxmlformats.org/spreadsheetml/2006/main" count="62" uniqueCount="51">
  <si>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</si>
  <si>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</si>
  <si>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</si>
  <si>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</si>
  <si>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</si>
  <si>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</si>
  <si>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</si>
  <si>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</si>
  <si>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</si>
  <si>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</si>
  <si>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</si>
  <si>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</si>
  <si>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</si>
  <si>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</si>
  <si>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</si>
  <si>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</si>
  <si>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</si>
  <si>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</si>
  <si>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</si>
  <si>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</si>
  <si>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</si>
  <si>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</si>
  <si>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</si>
  <si>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</si>
  <si>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</si>
  <si>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</si>
  <si>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</si>
  <si>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</si>
  <si>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</si>
  <si>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</si>
  <si>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</si>
  <si>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</si>
  <si>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</si>
  <si>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</si>
  <si>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</si>
  <si>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</si>
  <si>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</si>
  <si>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</si>
  <si>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</si>
  <si>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</si>
  <si>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</si>
  <si>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</si>
  <si>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</si>
  <si>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</si>
  <si>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LM Psc</t>
  </si>
  <si>
    <t>EW</t>
  </si>
  <si>
    <t>VSX</t>
  </si>
  <si>
    <t>JBAV, 60</t>
  </si>
  <si>
    <t>I</t>
  </si>
  <si>
    <t>VSB, 91</t>
  </si>
  <si>
    <t xml:space="preserve">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</si>
</sst>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</a:t>
            </a:r>
            <a:r>
              <a:rPr lang="en-AU" baseline="0"/>
              <a:t> Psc - </a:t>
            </a: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4.14359999995213E-2</c:v>
                </c:pt>
                <c:pt idx="2">
                  <c:v>4.0170000000216532E-2</c:v>
                </c:pt>
                <c:pt idx="3">
                  <c:v>3.7803999992320314E-2</c:v>
                </c:pt>
                <c:pt idx="4">
                  <c:v>3.5671999801706988E-2</c:v>
                </c:pt>
                <c:pt idx="5">
                  <c:v>3.5606000194093212E-2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3.9972783889209718E-5</c:v>
                </c:pt>
                <c:pt idx="1">
                  <c:v>3.8014848262279237E-2</c:v>
                </c:pt>
                <c:pt idx="2">
                  <c:v>3.8015785820927232E-2</c:v>
                </c:pt>
                <c:pt idx="3">
                  <c:v>3.8016723379575228E-2</c:v>
                </c:pt>
                <c:pt idx="4">
                  <c:v>3.8299866091269723E-2</c:v>
                </c:pt>
                <c:pt idx="5">
                  <c:v>3.8300803649917711E-2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52623.853000000003</v>
      </c>
      <c r="D7" s="29" t="s">
        <v>46</v>
      </c>
    </row>
    <row r="8" spans="1:15" x14ac:dyDescent="0.2">
      <c r="A8" t="s">
        <v>3</v>
      </c>
      <c r="C8" s="8">
        <v>0.34013199999999999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3.9972783889209718E-5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1.8751172959900269E-6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59563.944627866098</v>
      </c>
      <c r="E15" s="14" t="s">
        <v>30</v>
      </c>
      <c r="F15" s="33">
        <f ca="1">NOW()+15018.5+$C$5/24</f>
        <v>59968.617998263886</v>
      </c>
    </row>
    <row r="16" spans="1:15" x14ac:dyDescent="0.2">
      <c r="A16" s="16" t="s">
        <v>4</v>
      </c>
      <c r="B16" s="10"/>
      <c r="C16" s="17">
        <f ca="1">+C8+C12</f>
        <v>0.34013387511729598</v>
      </c>
      <c r="E16" s="14" t="s">
        <v>35</v>
      </c>
      <c r="F16" s="15">
        <f ca="1">ROUND(2*(F15-$C$7)/$C$8,0)/2+F14</f>
        <v>21595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36</v>
      </c>
      <c r="F17" s="23">
        <f ca="1">ROUND(2*(F15-$C$15)/$C$16,0)/2+F14</f>
        <v>1190.5</v>
      </c>
    </row>
    <row r="18" spans="1:21" ht="14.25" thickTop="1" thickBot="1" x14ac:dyDescent="0.25">
      <c r="A18" s="16" t="s">
        <v>5</v>
      </c>
      <c r="B18" s="10"/>
      <c r="C18" s="19">
        <f ca="1">+C15</f>
        <v>59563.944627866098</v>
      </c>
      <c r="D18" s="20">
        <f ca="1">+C16</f>
        <v>0.34013387511729598</v>
      </c>
      <c r="E18" s="14" t="s">
        <v>31</v>
      </c>
      <c r="F18" s="18">
        <f ca="1">+$C$15+$C$16*F17-15018.5-$C$5/24</f>
        <v>44950.769839526576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52623.853000000003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3.9972783889209718E-5</v>
      </c>
      <c r="Q21" s="43">
        <f>+C21-15018.5</f>
        <v>37605.353000000003</v>
      </c>
    </row>
    <row r="22" spans="1:21" x14ac:dyDescent="0.2">
      <c r="A22" s="44" t="s">
        <v>47</v>
      </c>
      <c r="B22" s="45" t="s">
        <v>48</v>
      </c>
      <c r="C22" s="46">
        <v>59512.2477</v>
      </c>
      <c r="D22" s="44">
        <v>3.3E-3</v>
      </c>
      <c r="E22">
        <f t="shared" ref="E22:E26" si="0">+(C22-C$7)/C$8</f>
        <v>20252.121823292127</v>
      </c>
      <c r="F22">
        <f t="shared" ref="F22:F26" si="1">ROUND(2*E22,0)/2</f>
        <v>20252</v>
      </c>
      <c r="G22">
        <f t="shared" ref="G22:G26" si="2">+C22-(C$7+F22*C$8)</f>
        <v>4.14359999995213E-2</v>
      </c>
      <c r="K22">
        <f t="shared" ref="K22:K26" si="3">+G22</f>
        <v>4.14359999995213E-2</v>
      </c>
      <c r="O22">
        <f t="shared" ref="O22:O26" ca="1" si="4">+C$11+C$12*$F22</f>
        <v>3.8014848262279237E-2</v>
      </c>
      <c r="Q22" s="43">
        <f t="shared" ref="Q22:Q26" si="5">+C22-15018.5</f>
        <v>44493.7477</v>
      </c>
    </row>
    <row r="23" spans="1:21" x14ac:dyDescent="0.2">
      <c r="A23" s="44" t="s">
        <v>47</v>
      </c>
      <c r="B23" s="45" t="s">
        <v>48</v>
      </c>
      <c r="C23" s="46">
        <v>59512.416499999999</v>
      </c>
      <c r="D23" s="44">
        <v>4.0000000000000001E-3</v>
      </c>
      <c r="E23">
        <f t="shared" si="0"/>
        <v>20252.618101207758</v>
      </c>
      <c r="F23">
        <f t="shared" si="1"/>
        <v>20252.5</v>
      </c>
      <c r="G23">
        <f t="shared" si="2"/>
        <v>4.0170000000216532E-2</v>
      </c>
      <c r="K23">
        <f t="shared" si="3"/>
        <v>4.0170000000216532E-2</v>
      </c>
      <c r="O23">
        <f t="shared" ca="1" si="4"/>
        <v>3.8015785820927232E-2</v>
      </c>
      <c r="Q23" s="43">
        <f t="shared" si="5"/>
        <v>44493.916499999999</v>
      </c>
    </row>
    <row r="24" spans="1:21" x14ac:dyDescent="0.2">
      <c r="A24" s="44" t="s">
        <v>47</v>
      </c>
      <c r="B24" s="45" t="s">
        <v>48</v>
      </c>
      <c r="C24" s="46">
        <v>59512.584199999998</v>
      </c>
      <c r="D24" s="44">
        <v>2.8999999999999998E-3</v>
      </c>
      <c r="E24">
        <f t="shared" si="0"/>
        <v>20253.111145084833</v>
      </c>
      <c r="F24">
        <f t="shared" si="1"/>
        <v>20253</v>
      </c>
      <c r="G24">
        <f t="shared" si="2"/>
        <v>3.7803999992320314E-2</v>
      </c>
      <c r="K24">
        <f t="shared" si="3"/>
        <v>3.7803999992320314E-2</v>
      </c>
      <c r="O24">
        <f t="shared" ca="1" si="4"/>
        <v>3.8016723379575228E-2</v>
      </c>
      <c r="Q24" s="43">
        <f t="shared" si="5"/>
        <v>44494.084199999998</v>
      </c>
    </row>
    <row r="25" spans="1:21" x14ac:dyDescent="0.2">
      <c r="A25" s="44" t="s">
        <v>49</v>
      </c>
      <c r="B25" s="45" t="s">
        <v>48</v>
      </c>
      <c r="C25" s="46">
        <v>59563.941999999806</v>
      </c>
      <c r="D25" s="44" t="s">
        <v>50</v>
      </c>
      <c r="E25">
        <f t="shared" si="0"/>
        <v>20404.104876929556</v>
      </c>
      <c r="F25">
        <f t="shared" si="1"/>
        <v>20404</v>
      </c>
      <c r="G25">
        <f t="shared" si="2"/>
        <v>3.5671999801706988E-2</v>
      </c>
      <c r="K25">
        <f t="shared" si="3"/>
        <v>3.5671999801706988E-2</v>
      </c>
      <c r="O25">
        <f t="shared" ca="1" si="4"/>
        <v>3.8299866091269723E-2</v>
      </c>
      <c r="Q25" s="43">
        <f t="shared" si="5"/>
        <v>44545.441999999806</v>
      </c>
    </row>
    <row r="26" spans="1:21" x14ac:dyDescent="0.2">
      <c r="A26" s="44" t="s">
        <v>49</v>
      </c>
      <c r="B26" s="45" t="s">
        <v>48</v>
      </c>
      <c r="C26" s="46">
        <v>59564.112000000197</v>
      </c>
      <c r="D26" s="44" t="s">
        <v>50</v>
      </c>
      <c r="E26">
        <f t="shared" si="0"/>
        <v>20404.604682888392</v>
      </c>
      <c r="F26">
        <f t="shared" si="1"/>
        <v>20404.5</v>
      </c>
      <c r="G26">
        <f t="shared" si="2"/>
        <v>3.5606000194093212E-2</v>
      </c>
      <c r="K26">
        <f t="shared" si="3"/>
        <v>3.5606000194093212E-2</v>
      </c>
      <c r="O26">
        <f t="shared" ca="1" si="4"/>
        <v>3.8300803649917711E-2</v>
      </c>
      <c r="Q26" s="43">
        <f t="shared" si="5"/>
        <v>44545.612000000197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2023-01-24T01:49:55Z</dcterms:modified>
</cp:coreProperties>
</file>