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68CB040-EF82-4667-859C-2581004E2FCC}" xr6:coauthVersionLast="47" xr6:coauthVersionMax="47" xr10:uidLastSave="{00000000-0000-0000-0000-000000000000}"/>
  <bookViews>
    <workbookView xWindow="14820" yWindow="645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25" i="1"/>
  <c r="F25" i="1"/>
  <c r="G25" i="1"/>
  <c r="K25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3" i="1"/>
  <c r="F33" i="1"/>
  <c r="G33" i="1"/>
  <c r="K33" i="1"/>
  <c r="E34" i="1"/>
  <c r="F34" i="1"/>
  <c r="G34" i="1"/>
  <c r="J34" i="1"/>
  <c r="E35" i="1"/>
  <c r="F35" i="1"/>
  <c r="G35" i="1"/>
  <c r="K35" i="1"/>
  <c r="E37" i="1"/>
  <c r="F37" i="1"/>
  <c r="G37" i="1"/>
  <c r="K37" i="1"/>
  <c r="E38" i="1"/>
  <c r="F38" i="1"/>
  <c r="G38" i="1"/>
  <c r="K38" i="1"/>
  <c r="E31" i="1"/>
  <c r="F31" i="1"/>
  <c r="G31" i="1"/>
  <c r="K31" i="1"/>
  <c r="E32" i="1"/>
  <c r="F32" i="1"/>
  <c r="G32" i="1"/>
  <c r="K32" i="1"/>
  <c r="E36" i="1"/>
  <c r="F36" i="1"/>
  <c r="G36" i="1"/>
  <c r="K36" i="1"/>
  <c r="E39" i="1"/>
  <c r="F39" i="1"/>
  <c r="G39" i="1"/>
  <c r="K39" i="1"/>
  <c r="E40" i="1"/>
  <c r="F40" i="1"/>
  <c r="G40" i="1"/>
  <c r="K40" i="1"/>
  <c r="D9" i="1"/>
  <c r="C9" i="1"/>
  <c r="E21" i="1"/>
  <c r="F21" i="1"/>
  <c r="U21" i="1"/>
  <c r="E22" i="1"/>
  <c r="F22" i="1"/>
  <c r="U22" i="1"/>
  <c r="E23" i="1"/>
  <c r="F23" i="1"/>
  <c r="G23" i="1"/>
  <c r="J23" i="1"/>
  <c r="E24" i="1"/>
  <c r="F24" i="1"/>
  <c r="G24" i="1"/>
  <c r="E26" i="1"/>
  <c r="F26" i="1"/>
  <c r="G26" i="1"/>
  <c r="K26" i="1"/>
  <c r="Q31" i="1"/>
  <c r="Q32" i="1"/>
  <c r="Q36" i="1"/>
  <c r="Q39" i="1"/>
  <c r="Q40" i="1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7" i="1"/>
  <c r="Q35" i="1"/>
  <c r="Q34" i="1"/>
  <c r="F16" i="1"/>
  <c r="F17" i="1" s="1"/>
  <c r="Q30" i="1"/>
  <c r="Q33" i="1"/>
  <c r="Q21" i="1"/>
  <c r="Q22" i="1"/>
  <c r="Q23" i="1"/>
  <c r="J24" i="1"/>
  <c r="Q24" i="1"/>
  <c r="Q25" i="1"/>
  <c r="Q26" i="1"/>
  <c r="Q27" i="1"/>
  <c r="Q28" i="1"/>
  <c r="Q29" i="1"/>
  <c r="Q38" i="1"/>
  <c r="C17" i="1"/>
  <c r="C11" i="1"/>
  <c r="C12" i="1"/>
  <c r="O41" i="1" l="1"/>
  <c r="C16" i="1"/>
  <c r="D18" i="1" s="1"/>
  <c r="O30" i="1"/>
  <c r="O39" i="1"/>
  <c r="O36" i="1"/>
  <c r="O21" i="1"/>
  <c r="O34" i="1"/>
  <c r="O33" i="1"/>
  <c r="C15" i="1"/>
  <c r="F18" i="1" s="1"/>
  <c r="O38" i="1"/>
  <c r="O24" i="1"/>
  <c r="O26" i="1"/>
  <c r="O25" i="1"/>
  <c r="O35" i="1"/>
  <c r="O29" i="1"/>
  <c r="O32" i="1"/>
  <c r="O31" i="1"/>
  <c r="O27" i="1"/>
  <c r="O37" i="1"/>
  <c r="O22" i="1"/>
  <c r="O40" i="1"/>
  <c r="O28" i="1"/>
  <c r="O23" i="1"/>
  <c r="F19" i="1" l="1"/>
  <c r="C18" i="1"/>
</calcChain>
</file>

<file path=xl/sharedStrings.xml><?xml version="1.0" encoding="utf-8"?>
<sst xmlns="http://schemas.openxmlformats.org/spreadsheetml/2006/main" count="278" uniqueCount="79">
  <si>
    <t>JAVSO..44…69</t>
  </si>
  <si>
    <t>JAVSO..44..164</t>
  </si>
  <si>
    <t>IBVS 6225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</si>
  <si>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</si>
  <si>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</si>
  <si>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</si>
  <si>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</si>
  <si>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</si>
  <si>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</si>
  <si>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</si>
  <si>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</si>
  <si>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</si>
  <si>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</si>
  <si>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</si>
  <si>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</si>
  <si>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</si>
  <si>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</si>
  <si>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</si>
  <si>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</si>
  <si>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</si>
  <si>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</si>
  <si>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</si>
  <si>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</si>
  <si>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</si>
  <si>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</si>
  <si>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</si>
  <si>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</si>
  <si>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</si>
  <si>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</si>
  <si>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</si>
  <si>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</si>
  <si>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not avail.</t>
  </si>
  <si>
    <t>Krajci</t>
  </si>
  <si>
    <t>priv.comm. '2004-04-01</t>
  </si>
  <si>
    <t>Dvorak, priv.comm.</t>
  </si>
  <si>
    <t>IBVS 5623</t>
  </si>
  <si>
    <t>II</t>
  </si>
  <si>
    <t>I</t>
  </si>
  <si>
    <t>IBVS 5603</t>
  </si>
  <si>
    <t>IBVS 5592</t>
  </si>
  <si>
    <t>IBVS 5672</t>
  </si>
  <si>
    <t>??</t>
  </si>
  <si>
    <t>IBVS 5760</t>
  </si>
  <si>
    <t>HN UMa / GSC 3010-2322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</si>
  <si>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</si>
  <si>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</si>
  <si>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</si>
  <si>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</si>
  <si>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</si>
  <si>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</si>
  <si>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</si>
  <si>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5814</t>
  </si>
  <si>
    <t>IBVS 5875</t>
  </si>
  <si>
    <t>Add cycle</t>
  </si>
  <si>
    <t>Old Cycle</t>
  </si>
  <si>
    <t>RHN 2013 **</t>
  </si>
  <si>
    <t>late</t>
  </si>
  <si>
    <t>IBVS 6070</t>
  </si>
  <si>
    <t>OEJV 0160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</si>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</sst>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6" fillId="0" borderId="0" xfId="0" applyFont="1" applyAlignme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6" fillId="0" borderId="0" xfId="0" applyFont="1" applyAlignment="1"/>
    <xf numFmtId="14" fontId="36" fillId="0" borderId="0" xfId="0" applyNumberFormat="1" applyFont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2166318193276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3-42B3-A461-30DB7E1C44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3-42B3-A461-30DB7E1C44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3-42B3-A461-30DB7E1C44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-3.3579052505956497E-2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3-42B3-A461-30DB7E1C44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3-42B3-A461-30DB7E1C44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3-42B3-A461-30DB7E1C44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3-42B3-A461-30DB7E1C44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-5.608345018123983E-3</c:v>
                </c:pt>
                <c:pt idx="1">
                  <c:v>-5.6119119824409305E-3</c:v>
                </c:pt>
                <c:pt idx="2">
                  <c:v>-6.8692669041648859E-3</c:v>
                </c:pt>
                <c:pt idx="3">
                  <c:v>-6.8698613982177102E-3</c:v>
                </c:pt>
                <c:pt idx="4">
                  <c:v>-8.0760898313987535E-3</c:v>
                </c:pt>
                <c:pt idx="5">
                  <c:v>-8.0760898313987535E-3</c:v>
                </c:pt>
                <c:pt idx="6">
                  <c:v>-8.106409028092806E-3</c:v>
                </c:pt>
                <c:pt idx="7">
                  <c:v>-9.1800652874939707E-3</c:v>
                </c:pt>
                <c:pt idx="8">
                  <c:v>-1.0313765446230416E-2</c:v>
                </c:pt>
                <c:pt idx="9">
                  <c:v>-1.0524810834983137E-2</c:v>
                </c:pt>
                <c:pt idx="10">
                  <c:v>-1.1494430635140003E-2</c:v>
                </c:pt>
                <c:pt idx="11">
                  <c:v>-1.1534856230732074E-2</c:v>
                </c:pt>
                <c:pt idx="12">
                  <c:v>-1.2535984215688641E-2</c:v>
                </c:pt>
                <c:pt idx="13">
                  <c:v>-1.6040526657089452E-2</c:v>
                </c:pt>
                <c:pt idx="14">
                  <c:v>-1.6068467877572205E-2</c:v>
                </c:pt>
                <c:pt idx="15">
                  <c:v>-1.7162336934769408E-2</c:v>
                </c:pt>
                <c:pt idx="16">
                  <c:v>-1.7211679941153846E-2</c:v>
                </c:pt>
                <c:pt idx="17">
                  <c:v>-1.9099793052924665E-2</c:v>
                </c:pt>
                <c:pt idx="18">
                  <c:v>-2.0506960475960411E-2</c:v>
                </c:pt>
                <c:pt idx="19">
                  <c:v>-2.3901521517588675E-2</c:v>
                </c:pt>
                <c:pt idx="20">
                  <c:v>-2.8523118284246848E-2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3-42B3-A461-30DB7E1C44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3-42B3-A461-30DB7E1C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37257983994935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131826741996232E-2"/>
          <c:y val="0.89846283060771248"/>
          <c:w val="0.9322051692690955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150415408600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E-40C6-B2D6-2428C7210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E-40C6-B2D6-2428C7210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E-40C6-B2D6-2428C7210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-3.3579052505956497E-2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E-40C6-B2D6-2428C7210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9E-40C6-B2D6-2428C7210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9E-40C6-B2D6-2428C7210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9E-40C6-B2D6-2428C7210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-5.608345018123983E-3</c:v>
                </c:pt>
                <c:pt idx="1">
                  <c:v>-5.6119119824409305E-3</c:v>
                </c:pt>
                <c:pt idx="2">
                  <c:v>-6.8692669041648859E-3</c:v>
                </c:pt>
                <c:pt idx="3">
                  <c:v>-6.8698613982177102E-3</c:v>
                </c:pt>
                <c:pt idx="4">
                  <c:v>-8.0760898313987535E-3</c:v>
                </c:pt>
                <c:pt idx="5">
                  <c:v>-8.0760898313987535E-3</c:v>
                </c:pt>
                <c:pt idx="6">
                  <c:v>-8.106409028092806E-3</c:v>
                </c:pt>
                <c:pt idx="7">
                  <c:v>-9.1800652874939707E-3</c:v>
                </c:pt>
                <c:pt idx="8">
                  <c:v>-1.0313765446230416E-2</c:v>
                </c:pt>
                <c:pt idx="9">
                  <c:v>-1.0524810834983137E-2</c:v>
                </c:pt>
                <c:pt idx="10">
                  <c:v>-1.1494430635140003E-2</c:v>
                </c:pt>
                <c:pt idx="11">
                  <c:v>-1.1534856230732074E-2</c:v>
                </c:pt>
                <c:pt idx="12">
                  <c:v>-1.2535984215688641E-2</c:v>
                </c:pt>
                <c:pt idx="13">
                  <c:v>-1.6040526657089452E-2</c:v>
                </c:pt>
                <c:pt idx="14">
                  <c:v>-1.6068467877572205E-2</c:v>
                </c:pt>
                <c:pt idx="15">
                  <c:v>-1.7162336934769408E-2</c:v>
                </c:pt>
                <c:pt idx="16">
                  <c:v>-1.7211679941153846E-2</c:v>
                </c:pt>
                <c:pt idx="17">
                  <c:v>-1.9099793052924665E-2</c:v>
                </c:pt>
                <c:pt idx="18">
                  <c:v>-2.0506960475960411E-2</c:v>
                </c:pt>
                <c:pt idx="19">
                  <c:v>-2.3901521517588675E-2</c:v>
                </c:pt>
                <c:pt idx="20">
                  <c:v>-2.8523118284246848E-2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9E-40C6-B2D6-2428C72107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9E-40C6-B2D6-2428C7210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41432320959881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954887218045111E-2"/>
          <c:y val="0.89877300613496935"/>
          <c:w val="0.9304519171945612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19050</xdr:colOff>
      <xdr:row>18</xdr:row>
      <xdr:rowOff>19050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AA01BAA2-42B4-DD7A-FA70-49569B8B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0</xdr:row>
      <xdr:rowOff>57150</xdr:rowOff>
    </xdr:from>
    <xdr:to>
      <xdr:col>23</xdr:col>
      <xdr:colOff>95250</xdr:colOff>
      <xdr:row>18</xdr:row>
      <xdr:rowOff>85725</xdr:rowOff>
    </xdr:to>
    <xdr:graphicFrame macro="">
      <xdr:nvGraphicFramePr>
        <xdr:cNvPr id="1046" name="Chart 18">
          <a:extLst>
            <a:ext uri="{FF2B5EF4-FFF2-40B4-BE49-F238E27FC236}">
              <a16:creationId xmlns:a16="http://schemas.microsoft.com/office/drawing/2014/main" id="{3B0B7598-F601-2641-032F-8148E7C6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61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1.28515625" customWidth="1"/>
  </cols>
  <sheetData>
    <row r="1" spans="1:6" ht="20.25" x14ac:dyDescent="0.3">
      <c r="A1" s="1" t="s">
        <v>43</v>
      </c>
    </row>
    <row r="2" spans="1:6" x14ac:dyDescent="0.2">
      <c r="A2" t="s">
        <v>28</v>
      </c>
      <c r="B2" t="s">
        <v>41</v>
      </c>
    </row>
    <row r="4" spans="1:6" ht="14.25" thickTop="1" thickBot="1" x14ac:dyDescent="0.25">
      <c r="A4" s="4" t="s">
        <v>5</v>
      </c>
      <c r="C4" s="7" t="s">
        <v>31</v>
      </c>
      <c r="D4" s="8" t="s">
        <v>31</v>
      </c>
    </row>
    <row r="5" spans="1:6" ht="13.5" thickTop="1" x14ac:dyDescent="0.2">
      <c r="A5" s="14" t="s">
        <v>44</v>
      </c>
      <c r="B5" s="15"/>
      <c r="C5" s="16">
        <v>-9.5</v>
      </c>
      <c r="D5" s="15" t="s">
        <v>45</v>
      </c>
    </row>
    <row r="6" spans="1:6" x14ac:dyDescent="0.2">
      <c r="A6" s="4" t="s">
        <v>6</v>
      </c>
    </row>
    <row r="7" spans="1:6" x14ac:dyDescent="0.2">
      <c r="A7" t="s">
        <v>7</v>
      </c>
      <c r="C7">
        <v>53096.404000000002</v>
      </c>
      <c r="D7" t="s">
        <v>32</v>
      </c>
    </row>
    <row r="8" spans="1:6" x14ac:dyDescent="0.2">
      <c r="A8" t="s">
        <v>8</v>
      </c>
      <c r="C8">
        <v>0.38261273499999998</v>
      </c>
      <c r="D8" t="s">
        <v>33</v>
      </c>
    </row>
    <row r="9" spans="1:6" x14ac:dyDescent="0.2">
      <c r="A9" s="31" t="s">
        <v>50</v>
      </c>
      <c r="B9" s="32">
        <v>36</v>
      </c>
      <c r="C9" s="28" t="str">
        <f>"F"&amp;B9</f>
        <v>F36</v>
      </c>
      <c r="D9" s="29" t="str">
        <f>"G"&amp;B9</f>
        <v>G36</v>
      </c>
    </row>
    <row r="10" spans="1:6" ht="13.5" thickBot="1" x14ac:dyDescent="0.25">
      <c r="A10" s="15"/>
      <c r="B10" s="15"/>
      <c r="C10" s="3" t="s">
        <v>24</v>
      </c>
      <c r="D10" s="3" t="s">
        <v>25</v>
      </c>
      <c r="E10" s="15"/>
    </row>
    <row r="11" spans="1:6" x14ac:dyDescent="0.2">
      <c r="A11" s="15" t="s">
        <v>20</v>
      </c>
      <c r="B11" s="15"/>
      <c r="C11" s="30">
        <f ca="1">INTERCEPT(INDIRECT($D$9):G992,INDIRECT($C$9):F992)</f>
        <v>-8.106409028092806E-3</v>
      </c>
      <c r="D11" s="10"/>
      <c r="E11" s="15"/>
    </row>
    <row r="12" spans="1:6" x14ac:dyDescent="0.2">
      <c r="A12" s="15" t="s">
        <v>21</v>
      </c>
      <c r="B12" s="15"/>
      <c r="C12" s="30">
        <f ca="1">SLOPE(INDIRECT($D$9):G992,INDIRECT($C$9):F992)</f>
        <v>-1.1889881056491304E-6</v>
      </c>
      <c r="D12" s="10"/>
      <c r="E12" s="15"/>
    </row>
    <row r="13" spans="1:6" x14ac:dyDescent="0.2">
      <c r="A13" s="15" t="s">
        <v>23</v>
      </c>
      <c r="B13" s="15"/>
      <c r="C13" s="10" t="s">
        <v>18</v>
      </c>
    </row>
    <row r="14" spans="1:6" x14ac:dyDescent="0.2">
      <c r="A14" s="15"/>
      <c r="B14" s="15"/>
      <c r="C14" s="15"/>
    </row>
    <row r="15" spans="1:6" x14ac:dyDescent="0.2">
      <c r="A15" s="17" t="s">
        <v>22</v>
      </c>
      <c r="B15" s="15"/>
      <c r="C15" s="18">
        <f ca="1">(C7+C11)+(C8+C12)*INT(MAX(F21:F3533))</f>
        <v>59666.218750161213</v>
      </c>
      <c r="E15" s="19" t="s">
        <v>53</v>
      </c>
      <c r="F15" s="16">
        <v>1</v>
      </c>
    </row>
    <row r="16" spans="1:6" x14ac:dyDescent="0.2">
      <c r="A16" s="21" t="s">
        <v>9</v>
      </c>
      <c r="B16" s="15"/>
      <c r="C16" s="22">
        <f ca="1">+C8+C12</f>
        <v>0.38261154601189434</v>
      </c>
      <c r="E16" s="19" t="s">
        <v>46</v>
      </c>
      <c r="F16" s="20">
        <f ca="1">NOW()+15018.5+$C$5/24</f>
        <v>59969.751231481481</v>
      </c>
    </row>
    <row r="17" spans="1:21" ht="13.5" thickBot="1" x14ac:dyDescent="0.25">
      <c r="A17" s="19" t="s">
        <v>48</v>
      </c>
      <c r="B17" s="15"/>
      <c r="C17" s="15">
        <f>COUNT(C21:C2191)</f>
        <v>21</v>
      </c>
      <c r="E17" s="19" t="s">
        <v>54</v>
      </c>
      <c r="F17" s="20">
        <f ca="1">ROUND(2*(F16-$C$7)/$C$8,0)/2+F15</f>
        <v>17965</v>
      </c>
    </row>
    <row r="18" spans="1:21" ht="14.25" thickTop="1" thickBot="1" x14ac:dyDescent="0.25">
      <c r="A18" s="21" t="s">
        <v>10</v>
      </c>
      <c r="B18" s="15"/>
      <c r="C18" s="24">
        <f ca="1">+C15</f>
        <v>59666.218750161213</v>
      </c>
      <c r="D18" s="25">
        <f ca="1">+C16</f>
        <v>0.38261154601189434</v>
      </c>
      <c r="E18" s="19" t="s">
        <v>47</v>
      </c>
      <c r="F18" s="29">
        <f ca="1">ROUND(2*(F16-$C$15)/$C$16,0)/2+F15</f>
        <v>794.5</v>
      </c>
    </row>
    <row r="19" spans="1:21" ht="13.5" thickTop="1" x14ac:dyDescent="0.2">
      <c r="E19" s="19" t="s">
        <v>49</v>
      </c>
      <c r="F19" s="23">
        <f ca="1">+$C$15+$C$16*F18-15018.5-$C$5/24</f>
        <v>44952.099456800999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59</v>
      </c>
      <c r="M20" s="6" t="s">
        <v>29</v>
      </c>
      <c r="N20" s="6" t="s">
        <v>30</v>
      </c>
      <c r="O20" s="6" t="s">
        <v>27</v>
      </c>
      <c r="P20" s="5" t="s">
        <v>26</v>
      </c>
      <c r="Q20" s="3" t="s">
        <v>19</v>
      </c>
      <c r="U20" s="63" t="s">
        <v>4</v>
      </c>
    </row>
    <row r="21" spans="1:21" x14ac:dyDescent="0.2">
      <c r="A21" s="9" t="s">
        <v>35</v>
      </c>
      <c r="B21" s="10" t="s">
        <v>36</v>
      </c>
      <c r="C21" s="27">
        <v>52292.6296</v>
      </c>
      <c r="D21" s="27">
        <v>5.9999999999999995E-4</v>
      </c>
      <c r="E21">
        <f t="shared" ref="E21:E40" si="0">+(C21-C$7)/C$8</f>
        <v>-2100.7518215513714</v>
      </c>
      <c r="F21">
        <f t="shared" ref="F21:F40" si="1">ROUND(2*E21,0)/2</f>
        <v>-2101</v>
      </c>
      <c r="O21">
        <f t="shared" ref="O21:O40" ca="1" si="2">+C$11+C$12*$F21</f>
        <v>-5.608345018123983E-3</v>
      </c>
      <c r="Q21" s="2">
        <f t="shared" ref="Q21:Q40" si="3">+C21-15018.5</f>
        <v>37274.1296</v>
      </c>
      <c r="U21">
        <f>+C21-(C$7+F21*C$8)</f>
        <v>9.4956234999699518E-2</v>
      </c>
    </row>
    <row r="22" spans="1:21" x14ac:dyDescent="0.2">
      <c r="A22" s="9" t="s">
        <v>35</v>
      </c>
      <c r="B22" s="10" t="s">
        <v>37</v>
      </c>
      <c r="C22" s="27">
        <v>52293.593399999998</v>
      </c>
      <c r="D22" s="27">
        <v>2.0000000000000001E-4</v>
      </c>
      <c r="E22">
        <f t="shared" si="0"/>
        <v>-2098.2328254181198</v>
      </c>
      <c r="F22">
        <f t="shared" si="1"/>
        <v>-2098</v>
      </c>
      <c r="O22">
        <f t="shared" ca="1" si="2"/>
        <v>-5.6119119824409305E-3</v>
      </c>
      <c r="Q22" s="2">
        <f t="shared" si="3"/>
        <v>37275.093399999998</v>
      </c>
      <c r="U22">
        <f>+C22-(C$7+F22*C$8)</f>
        <v>-8.9081970007100608E-2</v>
      </c>
    </row>
    <row r="23" spans="1:21" x14ac:dyDescent="0.2">
      <c r="A23" s="9" t="s">
        <v>35</v>
      </c>
      <c r="B23" s="10" t="s">
        <v>37</v>
      </c>
      <c r="C23" s="27">
        <v>52698.300300000003</v>
      </c>
      <c r="D23" s="27">
        <v>2.0000000000000001E-4</v>
      </c>
      <c r="E23">
        <f t="shared" si="0"/>
        <v>-1040.4873219915162</v>
      </c>
      <c r="F23">
        <f t="shared" si="1"/>
        <v>-1040.5</v>
      </c>
      <c r="G23">
        <f t="shared" ref="G23:G40" si="4">+C23-(C$7+F23*C$8)</f>
        <v>4.8507675019209273E-3</v>
      </c>
      <c r="J23">
        <f>+G23</f>
        <v>4.8507675019209273E-3</v>
      </c>
      <c r="O23">
        <f t="shared" ca="1" si="2"/>
        <v>-6.8692669041648859E-3</v>
      </c>
      <c r="Q23" s="2">
        <f t="shared" si="3"/>
        <v>37679.800300000003</v>
      </c>
    </row>
    <row r="24" spans="1:21" x14ac:dyDescent="0.2">
      <c r="A24" s="9" t="s">
        <v>35</v>
      </c>
      <c r="B24" s="10" t="s">
        <v>36</v>
      </c>
      <c r="C24" s="27">
        <v>52698.483500000002</v>
      </c>
      <c r="D24" s="27">
        <v>2.9999999999999997E-4</v>
      </c>
      <c r="E24">
        <f t="shared" si="0"/>
        <v>-1040.0085088647145</v>
      </c>
      <c r="F24">
        <f t="shared" si="1"/>
        <v>-1040</v>
      </c>
      <c r="G24">
        <f t="shared" si="4"/>
        <v>-3.255600000557024E-3</v>
      </c>
      <c r="J24">
        <f>+G24</f>
        <v>-3.255600000557024E-3</v>
      </c>
      <c r="O24">
        <f t="shared" ca="1" si="2"/>
        <v>-6.8698613982177102E-3</v>
      </c>
      <c r="Q24" s="2">
        <f t="shared" si="3"/>
        <v>37679.983500000002</v>
      </c>
    </row>
    <row r="25" spans="1:21" x14ac:dyDescent="0.2">
      <c r="A25" t="s">
        <v>34</v>
      </c>
      <c r="C25" s="27">
        <v>53086.637600000002</v>
      </c>
      <c r="D25" s="27">
        <v>4.0000000000000002E-4</v>
      </c>
      <c r="E25">
        <f t="shared" si="0"/>
        <v>-25.525548698739552</v>
      </c>
      <c r="F25">
        <f t="shared" si="1"/>
        <v>-25.5</v>
      </c>
      <c r="G25">
        <f t="shared" si="4"/>
        <v>-9.7752575020422228E-3</v>
      </c>
      <c r="K25">
        <f t="shared" ref="K25:K33" si="5">+G25</f>
        <v>-9.7752575020422228E-3</v>
      </c>
      <c r="O25">
        <f t="shared" ca="1" si="2"/>
        <v>-8.0760898313987535E-3</v>
      </c>
      <c r="Q25" s="2">
        <f t="shared" si="3"/>
        <v>38068.137600000002</v>
      </c>
    </row>
    <row r="26" spans="1:21" x14ac:dyDescent="0.2">
      <c r="A26" s="11" t="s">
        <v>38</v>
      </c>
      <c r="B26" s="12" t="s">
        <v>37</v>
      </c>
      <c r="C26" s="27">
        <v>53086.637600000002</v>
      </c>
      <c r="D26" s="27">
        <v>4.0000000000000002E-4</v>
      </c>
      <c r="E26">
        <f t="shared" si="0"/>
        <v>-25.525548698739552</v>
      </c>
      <c r="F26">
        <f t="shared" si="1"/>
        <v>-25.5</v>
      </c>
      <c r="G26">
        <f t="shared" si="4"/>
        <v>-9.7752575020422228E-3</v>
      </c>
      <c r="K26">
        <f t="shared" si="5"/>
        <v>-9.7752575020422228E-3</v>
      </c>
      <c r="O26">
        <f t="shared" ca="1" si="2"/>
        <v>-8.0760898313987535E-3</v>
      </c>
      <c r="Q26" s="2">
        <f t="shared" si="3"/>
        <v>38068.137600000002</v>
      </c>
    </row>
    <row r="27" spans="1:21" x14ac:dyDescent="0.2">
      <c r="A27" s="11" t="s">
        <v>39</v>
      </c>
      <c r="B27" s="12" t="s">
        <v>37</v>
      </c>
      <c r="C27" s="27">
        <v>53096.404000000002</v>
      </c>
      <c r="D27" s="27">
        <v>4.0000000000000002E-4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-8.106409028092806E-3</v>
      </c>
      <c r="Q27" s="2">
        <f t="shared" si="3"/>
        <v>38077.904000000002</v>
      </c>
    </row>
    <row r="28" spans="1:21" x14ac:dyDescent="0.2">
      <c r="A28" s="4" t="s">
        <v>40</v>
      </c>
      <c r="C28" s="27">
        <v>53441.895799999998</v>
      </c>
      <c r="D28" s="27">
        <v>5.0000000000000001E-4</v>
      </c>
      <c r="E28">
        <f t="shared" si="0"/>
        <v>902.98039870522382</v>
      </c>
      <c r="F28">
        <f t="shared" si="1"/>
        <v>903</v>
      </c>
      <c r="G28">
        <f t="shared" si="4"/>
        <v>-7.4997050032834522E-3</v>
      </c>
      <c r="K28">
        <f t="shared" si="5"/>
        <v>-7.4997050032834522E-3</v>
      </c>
      <c r="O28">
        <f t="shared" ca="1" si="2"/>
        <v>-9.1800652874939707E-3</v>
      </c>
      <c r="Q28" s="2">
        <f t="shared" si="3"/>
        <v>38423.395799999998</v>
      </c>
    </row>
    <row r="29" spans="1:21" x14ac:dyDescent="0.2">
      <c r="A29" s="13" t="s">
        <v>42</v>
      </c>
      <c r="B29" s="10"/>
      <c r="C29" s="27">
        <v>53806.711199999998</v>
      </c>
      <c r="D29" s="27">
        <v>2.9999999999999997E-4</v>
      </c>
      <c r="E29">
        <f t="shared" si="0"/>
        <v>1856.4651278530905</v>
      </c>
      <c r="F29">
        <f t="shared" si="1"/>
        <v>1856.5</v>
      </c>
      <c r="G29">
        <f t="shared" si="4"/>
        <v>-1.3342527505301405E-2</v>
      </c>
      <c r="K29">
        <f t="shared" si="5"/>
        <v>-1.3342527505301405E-2</v>
      </c>
      <c r="O29">
        <f t="shared" ca="1" si="2"/>
        <v>-1.0313765446230416E-2</v>
      </c>
      <c r="Q29" s="2">
        <f t="shared" si="3"/>
        <v>38788.211199999998</v>
      </c>
    </row>
    <row r="30" spans="1:21" x14ac:dyDescent="0.2">
      <c r="A30" s="26" t="s">
        <v>51</v>
      </c>
      <c r="B30" s="37" t="s">
        <v>37</v>
      </c>
      <c r="C30" s="26">
        <v>53874.627099999998</v>
      </c>
      <c r="D30" s="26">
        <v>2.9999999999999997E-4</v>
      </c>
      <c r="E30">
        <f t="shared" si="0"/>
        <v>2033.9707197670659</v>
      </c>
      <c r="F30">
        <f t="shared" si="1"/>
        <v>2034</v>
      </c>
      <c r="G30">
        <f t="shared" si="4"/>
        <v>-1.1202990004676394E-2</v>
      </c>
      <c r="K30">
        <f t="shared" si="5"/>
        <v>-1.1202990004676394E-2</v>
      </c>
      <c r="O30">
        <f t="shared" ca="1" si="2"/>
        <v>-1.0524810834983137E-2</v>
      </c>
      <c r="Q30" s="2">
        <f t="shared" si="3"/>
        <v>38856.127099999998</v>
      </c>
    </row>
    <row r="31" spans="1:21" x14ac:dyDescent="0.2">
      <c r="A31" s="55" t="s">
        <v>0</v>
      </c>
      <c r="B31" s="56" t="s">
        <v>37</v>
      </c>
      <c r="C31" s="55">
        <v>54186.643499999998</v>
      </c>
      <c r="D31" s="55">
        <v>1.5E-3</v>
      </c>
      <c r="E31" s="61">
        <f t="shared" si="0"/>
        <v>2849.459519427643</v>
      </c>
      <c r="F31" s="61">
        <f t="shared" si="1"/>
        <v>2849.5</v>
      </c>
      <c r="G31" s="61">
        <f t="shared" si="4"/>
        <v>-1.5488382501644082E-2</v>
      </c>
      <c r="H31" s="61"/>
      <c r="I31" s="61"/>
      <c r="J31" s="61"/>
      <c r="K31">
        <f t="shared" si="5"/>
        <v>-1.5488382501644082E-2</v>
      </c>
      <c r="L31" s="61"/>
      <c r="M31" s="61"/>
      <c r="N31" s="61"/>
      <c r="O31" s="61">
        <f t="shared" ca="1" si="2"/>
        <v>-1.1494430635140003E-2</v>
      </c>
      <c r="P31" s="61"/>
      <c r="Q31" s="62">
        <f t="shared" si="3"/>
        <v>39168.143499999998</v>
      </c>
    </row>
    <row r="32" spans="1:21" x14ac:dyDescent="0.2">
      <c r="A32" s="55" t="s">
        <v>0</v>
      </c>
      <c r="B32" s="56" t="s">
        <v>37</v>
      </c>
      <c r="C32" s="55">
        <v>54199.648300000001</v>
      </c>
      <c r="D32" s="55">
        <v>1.5E-3</v>
      </c>
      <c r="E32" s="61">
        <f t="shared" si="0"/>
        <v>2883.4489787696129</v>
      </c>
      <c r="F32" s="61">
        <f t="shared" si="1"/>
        <v>2883.5</v>
      </c>
      <c r="G32" s="61">
        <f t="shared" si="4"/>
        <v>-1.9521372501912992E-2</v>
      </c>
      <c r="H32" s="61"/>
      <c r="I32" s="61"/>
      <c r="J32" s="61"/>
      <c r="K32">
        <f t="shared" si="5"/>
        <v>-1.9521372501912992E-2</v>
      </c>
      <c r="L32" s="61"/>
      <c r="M32" s="61"/>
      <c r="N32" s="61"/>
      <c r="O32" s="61">
        <f t="shared" ca="1" si="2"/>
        <v>-1.1534856230732074E-2</v>
      </c>
      <c r="P32" s="61"/>
      <c r="Q32" s="62">
        <f t="shared" si="3"/>
        <v>39181.148300000001</v>
      </c>
    </row>
    <row r="33" spans="1:22" x14ac:dyDescent="0.2">
      <c r="A33" s="13" t="s">
        <v>52</v>
      </c>
      <c r="B33" s="38"/>
      <c r="C33" s="39">
        <v>54521.806499999999</v>
      </c>
      <c r="D33" s="39">
        <v>4.0000000000000002E-4</v>
      </c>
      <c r="E33">
        <f t="shared" si="0"/>
        <v>3725.444475861465</v>
      </c>
      <c r="F33">
        <f t="shared" si="1"/>
        <v>3725.5</v>
      </c>
      <c r="G33">
        <f t="shared" si="4"/>
        <v>-2.1244242503598798E-2</v>
      </c>
      <c r="K33">
        <f t="shared" si="5"/>
        <v>-2.1244242503598798E-2</v>
      </c>
      <c r="O33">
        <f t="shared" ca="1" si="2"/>
        <v>-1.2535984215688641E-2</v>
      </c>
      <c r="Q33" s="2">
        <f t="shared" si="3"/>
        <v>39503.306499999999</v>
      </c>
    </row>
    <row r="34" spans="1:22" x14ac:dyDescent="0.2">
      <c r="A34" s="40" t="s">
        <v>57</v>
      </c>
      <c r="B34" s="38" t="s">
        <v>37</v>
      </c>
      <c r="C34" s="39">
        <v>55649.553800000002</v>
      </c>
      <c r="D34" s="39">
        <v>2.0000000000000001E-4</v>
      </c>
      <c r="E34">
        <f t="shared" si="0"/>
        <v>6672.9347103409909</v>
      </c>
      <c r="F34">
        <f t="shared" si="1"/>
        <v>6673</v>
      </c>
      <c r="G34">
        <f t="shared" si="4"/>
        <v>-2.4980654998216778E-2</v>
      </c>
      <c r="J34">
        <f>+G34</f>
        <v>-2.4980654998216778E-2</v>
      </c>
      <c r="O34">
        <f t="shared" ca="1" si="2"/>
        <v>-1.6040526657089452E-2</v>
      </c>
      <c r="Q34" s="2">
        <f t="shared" si="3"/>
        <v>40631.053800000002</v>
      </c>
    </row>
    <row r="35" spans="1:22" x14ac:dyDescent="0.2">
      <c r="A35" s="40" t="s">
        <v>58</v>
      </c>
      <c r="B35" s="38" t="s">
        <v>37</v>
      </c>
      <c r="C35" s="39">
        <v>55658.546320000001</v>
      </c>
      <c r="D35" s="39">
        <v>1E-3</v>
      </c>
      <c r="E35">
        <f t="shared" si="0"/>
        <v>6696.4376394842138</v>
      </c>
      <c r="F35">
        <f t="shared" si="1"/>
        <v>6696.5</v>
      </c>
      <c r="G35">
        <f t="shared" si="4"/>
        <v>-2.3859927503508516E-2</v>
      </c>
      <c r="K35">
        <f t="shared" ref="K35:K40" si="6">+G35</f>
        <v>-2.3859927503508516E-2</v>
      </c>
      <c r="O35">
        <f t="shared" ca="1" si="2"/>
        <v>-1.6068467877572205E-2</v>
      </c>
      <c r="Q35" s="2">
        <f t="shared" si="3"/>
        <v>40640.046320000001</v>
      </c>
      <c r="U35" s="29"/>
      <c r="V35" s="29"/>
    </row>
    <row r="36" spans="1:22" x14ac:dyDescent="0.2">
      <c r="A36" s="57" t="s">
        <v>2</v>
      </c>
      <c r="B36" s="58" t="s">
        <v>37</v>
      </c>
      <c r="C36" s="57">
        <v>56010.552799999998</v>
      </c>
      <c r="D36" s="57">
        <v>2.0000000000000001E-4</v>
      </c>
      <c r="E36" s="61">
        <f t="shared" si="0"/>
        <v>7616.4448629761255</v>
      </c>
      <c r="F36" s="61">
        <f t="shared" si="1"/>
        <v>7616.5</v>
      </c>
      <c r="G36" s="61">
        <f t="shared" si="4"/>
        <v>-2.1096127507917117E-2</v>
      </c>
      <c r="H36" s="61"/>
      <c r="I36" s="61"/>
      <c r="J36" s="61"/>
      <c r="K36">
        <f t="shared" si="6"/>
        <v>-2.1096127507917117E-2</v>
      </c>
      <c r="L36" s="61"/>
      <c r="M36" s="61"/>
      <c r="N36" s="61"/>
      <c r="O36" s="61">
        <f t="shared" ca="1" si="2"/>
        <v>-1.7162336934769408E-2</v>
      </c>
      <c r="P36" s="61"/>
      <c r="Q36" s="62">
        <f t="shared" si="3"/>
        <v>40992.052799999998</v>
      </c>
      <c r="U36" s="29"/>
      <c r="V36" s="29"/>
    </row>
    <row r="37" spans="1:22" x14ac:dyDescent="0.2">
      <c r="A37" s="40" t="s">
        <v>58</v>
      </c>
      <c r="B37" s="38" t="s">
        <v>36</v>
      </c>
      <c r="C37" s="39">
        <v>56026.433389999998</v>
      </c>
      <c r="D37" s="39">
        <v>4.0000000000000002E-4</v>
      </c>
      <c r="E37">
        <f t="shared" si="0"/>
        <v>7657.9505122849514</v>
      </c>
      <c r="F37">
        <f t="shared" si="1"/>
        <v>7658</v>
      </c>
      <c r="G37">
        <f t="shared" si="4"/>
        <v>-1.8934630003059283E-2</v>
      </c>
      <c r="K37">
        <f t="shared" si="6"/>
        <v>-1.8934630003059283E-2</v>
      </c>
      <c r="O37">
        <f t="shared" ca="1" si="2"/>
        <v>-1.7211679941153846E-2</v>
      </c>
      <c r="Q37" s="2">
        <f t="shared" si="3"/>
        <v>41007.933389999998</v>
      </c>
      <c r="U37" s="29"/>
      <c r="V37" s="29"/>
    </row>
    <row r="38" spans="1:22" x14ac:dyDescent="0.2">
      <c r="A38" s="35" t="s">
        <v>55</v>
      </c>
      <c r="B38" s="36" t="s">
        <v>56</v>
      </c>
      <c r="C38" s="33">
        <v>56634.023050000003</v>
      </c>
      <c r="D38" s="33">
        <v>2.9999999999999997E-4</v>
      </c>
      <c r="E38" s="29">
        <f t="shared" si="0"/>
        <v>9245.9521766833022</v>
      </c>
      <c r="F38" s="29">
        <f t="shared" si="1"/>
        <v>9246</v>
      </c>
      <c r="G38" s="29">
        <f t="shared" si="4"/>
        <v>-1.8297809998330195E-2</v>
      </c>
      <c r="H38" s="29"/>
      <c r="I38" s="29"/>
      <c r="J38" s="29"/>
      <c r="K38">
        <f t="shared" si="6"/>
        <v>-1.8297809998330195E-2</v>
      </c>
      <c r="L38" s="29"/>
      <c r="M38" s="29"/>
      <c r="N38" s="29"/>
      <c r="O38" s="29">
        <f t="shared" ca="1" si="2"/>
        <v>-1.9099793052924665E-2</v>
      </c>
      <c r="P38" s="29"/>
      <c r="Q38" s="34">
        <f t="shared" si="3"/>
        <v>41615.523050000003</v>
      </c>
      <c r="U38" s="29"/>
      <c r="V38" s="29"/>
    </row>
    <row r="39" spans="1:22" x14ac:dyDescent="0.2">
      <c r="A39" s="55" t="s">
        <v>1</v>
      </c>
      <c r="B39" s="56" t="s">
        <v>37</v>
      </c>
      <c r="C39" s="55">
        <v>57086.8462</v>
      </c>
      <c r="D39" s="55">
        <v>6.9999999999999999E-4</v>
      </c>
      <c r="E39" s="61">
        <f t="shared" si="0"/>
        <v>10429.454733125905</v>
      </c>
      <c r="F39" s="61">
        <f t="shared" si="1"/>
        <v>10429.5</v>
      </c>
      <c r="G39" s="61">
        <f t="shared" si="4"/>
        <v>-1.7319682505331002E-2</v>
      </c>
      <c r="H39" s="61"/>
      <c r="I39" s="61"/>
      <c r="J39" s="61"/>
      <c r="K39">
        <f t="shared" si="6"/>
        <v>-1.7319682505331002E-2</v>
      </c>
      <c r="L39" s="61"/>
      <c r="M39" s="61"/>
      <c r="N39" s="61"/>
      <c r="O39" s="61">
        <f t="shared" ca="1" si="2"/>
        <v>-2.0506960475960411E-2</v>
      </c>
      <c r="P39" s="61"/>
      <c r="Q39" s="62">
        <f t="shared" si="3"/>
        <v>42068.3462</v>
      </c>
      <c r="U39" s="29"/>
      <c r="V39" s="29"/>
    </row>
    <row r="40" spans="1:22" x14ac:dyDescent="0.2">
      <c r="A40" s="59" t="s">
        <v>3</v>
      </c>
      <c r="B40" s="60" t="s">
        <v>37</v>
      </c>
      <c r="C40" s="59">
        <v>58179.205699999817</v>
      </c>
      <c r="D40" s="59" t="s">
        <v>18</v>
      </c>
      <c r="E40" s="61">
        <f t="shared" si="0"/>
        <v>13284.455103147089</v>
      </c>
      <c r="F40" s="61">
        <f t="shared" si="1"/>
        <v>13284.5</v>
      </c>
      <c r="G40" s="61">
        <f t="shared" si="4"/>
        <v>-1.7178107686049771E-2</v>
      </c>
      <c r="H40" s="61"/>
      <c r="I40" s="61"/>
      <c r="J40" s="61"/>
      <c r="K40">
        <f t="shared" si="6"/>
        <v>-1.7178107686049771E-2</v>
      </c>
      <c r="L40" s="61"/>
      <c r="M40" s="61"/>
      <c r="N40" s="61"/>
      <c r="O40" s="61">
        <f t="shared" ca="1" si="2"/>
        <v>-2.3901521517588675E-2</v>
      </c>
      <c r="P40" s="61"/>
      <c r="Q40" s="62">
        <f t="shared" si="3"/>
        <v>43160.705699999817</v>
      </c>
      <c r="U40" s="29"/>
      <c r="V40" s="29"/>
    </row>
    <row r="41" spans="1:22" x14ac:dyDescent="0.2">
      <c r="A41" s="64" t="s">
        <v>78</v>
      </c>
      <c r="B41" s="65" t="s">
        <v>36</v>
      </c>
      <c r="C41" s="66">
        <v>59666.404999999999</v>
      </c>
      <c r="D41" s="64">
        <v>1.4999999999999999E-2</v>
      </c>
      <c r="E41" s="61">
        <f t="shared" ref="E41" si="7">+(C41-C$7)/C$8</f>
        <v>17171.412237493863</v>
      </c>
      <c r="F41" s="61">
        <f t="shared" ref="F41" si="8">ROUND(2*E41,0)/2</f>
        <v>17171.5</v>
      </c>
      <c r="G41" s="61">
        <f t="shared" ref="G41" si="9">+C41-(C$7+F41*C$8)</f>
        <v>-3.3579052505956497E-2</v>
      </c>
      <c r="H41" s="61"/>
      <c r="I41" s="61"/>
      <c r="J41" s="61"/>
      <c r="K41">
        <f t="shared" ref="K41" si="10">+G41</f>
        <v>-3.3579052505956497E-2</v>
      </c>
      <c r="L41" s="61"/>
      <c r="M41" s="61"/>
      <c r="N41" s="61"/>
      <c r="O41" s="61">
        <f t="shared" ref="O41" ca="1" si="11">+C$11+C$12*$F41</f>
        <v>-2.8523118284246848E-2</v>
      </c>
      <c r="P41" s="61"/>
      <c r="Q41" s="62">
        <f t="shared" ref="Q41" si="12">+C41-15018.5</f>
        <v>44647.904999999999</v>
      </c>
      <c r="S41" s="41"/>
      <c r="U41" s="29"/>
      <c r="V41" s="29"/>
    </row>
    <row r="42" spans="1:22" x14ac:dyDescent="0.2"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S42" s="41"/>
    </row>
    <row r="43" spans="1:22" x14ac:dyDescent="0.2">
      <c r="Q43" s="2"/>
      <c r="S43" s="41"/>
    </row>
    <row r="44" spans="1:22" x14ac:dyDescent="0.2">
      <c r="Q44" s="2"/>
      <c r="S44" s="41"/>
    </row>
    <row r="45" spans="1:22" x14ac:dyDescent="0.2">
      <c r="Q45" s="2"/>
      <c r="S45" s="41"/>
    </row>
    <row r="46" spans="1:22" x14ac:dyDescent="0.2">
      <c r="Q46" s="2"/>
      <c r="S46" s="41"/>
    </row>
    <row r="47" spans="1:22" x14ac:dyDescent="0.2">
      <c r="Q47" s="2"/>
      <c r="S47" s="41"/>
    </row>
    <row r="48" spans="1:22" x14ac:dyDescent="0.2">
      <c r="Q48" s="2"/>
      <c r="S48" s="41"/>
    </row>
    <row r="49" spans="3:19" x14ac:dyDescent="0.2">
      <c r="Q49" s="2"/>
      <c r="S49" s="41"/>
    </row>
    <row r="50" spans="3:19" x14ac:dyDescent="0.2">
      <c r="Q50" s="2"/>
      <c r="S50" s="41"/>
    </row>
    <row r="51" spans="3:19" x14ac:dyDescent="0.2">
      <c r="Q51" s="2"/>
      <c r="S51" s="41"/>
    </row>
    <row r="52" spans="3:19" x14ac:dyDescent="0.2">
      <c r="C52" s="27"/>
      <c r="D52" s="27"/>
    </row>
    <row r="53" spans="3:19" x14ac:dyDescent="0.2">
      <c r="C53" s="27"/>
      <c r="D53" s="27"/>
    </row>
    <row r="54" spans="3:19" x14ac:dyDescent="0.2">
      <c r="C54" s="27"/>
      <c r="D54" s="27"/>
    </row>
    <row r="55" spans="3:19" x14ac:dyDescent="0.2">
      <c r="C55" s="27"/>
      <c r="D55" s="27"/>
    </row>
    <row r="56" spans="3:19" x14ac:dyDescent="0.2">
      <c r="C56" s="27"/>
      <c r="D56" s="27"/>
    </row>
    <row r="57" spans="3:19" x14ac:dyDescent="0.2">
      <c r="C57" s="27"/>
      <c r="D57" s="27"/>
    </row>
    <row r="58" spans="3:19" x14ac:dyDescent="0.2">
      <c r="C58" s="27"/>
      <c r="D58" s="27"/>
    </row>
    <row r="59" spans="3:19" x14ac:dyDescent="0.2">
      <c r="C59" s="27"/>
      <c r="D59" s="27"/>
    </row>
    <row r="60" spans="3:19" x14ac:dyDescent="0.2">
      <c r="C60" s="27"/>
      <c r="D60" s="27"/>
    </row>
    <row r="61" spans="3:19" x14ac:dyDescent="0.2">
      <c r="C61" s="27"/>
      <c r="D61" s="27"/>
    </row>
    <row r="62" spans="3:19" x14ac:dyDescent="0.2">
      <c r="C62" s="27"/>
      <c r="D62" s="27"/>
    </row>
    <row r="63" spans="3:19" x14ac:dyDescent="0.2">
      <c r="C63" s="27"/>
      <c r="D63" s="27"/>
    </row>
    <row r="64" spans="3:19" x14ac:dyDescent="0.2">
      <c r="C64" s="27"/>
      <c r="D64" s="27"/>
    </row>
    <row r="65" spans="3:4" x14ac:dyDescent="0.2">
      <c r="C65" s="27"/>
      <c r="D65" s="27"/>
    </row>
    <row r="66" spans="3:4" x14ac:dyDescent="0.2">
      <c r="C66" s="27"/>
      <c r="D66" s="27"/>
    </row>
    <row r="67" spans="3:4" x14ac:dyDescent="0.2">
      <c r="C67" s="27"/>
      <c r="D67" s="27"/>
    </row>
    <row r="68" spans="3:4" x14ac:dyDescent="0.2">
      <c r="C68" s="27"/>
      <c r="D68" s="27"/>
    </row>
    <row r="69" spans="3:4" x14ac:dyDescent="0.2">
      <c r="C69" s="27"/>
      <c r="D69" s="27"/>
    </row>
    <row r="70" spans="3:4" x14ac:dyDescent="0.2">
      <c r="C70" s="27"/>
      <c r="D70" s="27"/>
    </row>
    <row r="71" spans="3:4" x14ac:dyDescent="0.2">
      <c r="C71" s="27"/>
      <c r="D71" s="27"/>
    </row>
    <row r="72" spans="3:4" x14ac:dyDescent="0.2">
      <c r="C72" s="27"/>
      <c r="D72" s="27"/>
    </row>
    <row r="73" spans="3:4" x14ac:dyDescent="0.2">
      <c r="C73" s="27"/>
      <c r="D73" s="27"/>
    </row>
    <row r="74" spans="3:4" x14ac:dyDescent="0.2">
      <c r="C74" s="27"/>
      <c r="D74" s="27"/>
    </row>
    <row r="75" spans="3:4" x14ac:dyDescent="0.2">
      <c r="C75" s="27"/>
      <c r="D75" s="27"/>
    </row>
    <row r="76" spans="3:4" x14ac:dyDescent="0.2">
      <c r="C76" s="27"/>
      <c r="D76" s="27"/>
    </row>
    <row r="77" spans="3:4" x14ac:dyDescent="0.2">
      <c r="C77" s="27"/>
      <c r="D77" s="27"/>
    </row>
    <row r="78" spans="3:4" x14ac:dyDescent="0.2">
      <c r="C78" s="27"/>
      <c r="D78" s="27"/>
    </row>
    <row r="79" spans="3:4" x14ac:dyDescent="0.2">
      <c r="C79" s="27"/>
      <c r="D79" s="27"/>
    </row>
    <row r="80" spans="3:4" x14ac:dyDescent="0.2">
      <c r="C80" s="27"/>
      <c r="D80" s="27"/>
    </row>
    <row r="81" spans="3:4" x14ac:dyDescent="0.2">
      <c r="C81" s="27"/>
      <c r="D81" s="27"/>
    </row>
    <row r="82" spans="3:4" x14ac:dyDescent="0.2">
      <c r="C82" s="27"/>
      <c r="D82" s="27"/>
    </row>
    <row r="83" spans="3:4" x14ac:dyDescent="0.2">
      <c r="C83" s="27"/>
      <c r="D83" s="27"/>
    </row>
    <row r="84" spans="3:4" x14ac:dyDescent="0.2">
      <c r="C84" s="27"/>
      <c r="D84" s="27"/>
    </row>
    <row r="85" spans="3:4" x14ac:dyDescent="0.2">
      <c r="C85" s="27"/>
      <c r="D85" s="27"/>
    </row>
    <row r="86" spans="3:4" x14ac:dyDescent="0.2">
      <c r="C86" s="27"/>
      <c r="D86" s="27"/>
    </row>
    <row r="87" spans="3:4" x14ac:dyDescent="0.2">
      <c r="C87" s="27"/>
      <c r="D87" s="27"/>
    </row>
    <row r="88" spans="3:4" x14ac:dyDescent="0.2">
      <c r="C88" s="27"/>
      <c r="D88" s="27"/>
    </row>
    <row r="89" spans="3:4" x14ac:dyDescent="0.2">
      <c r="C89" s="27"/>
      <c r="D89" s="27"/>
    </row>
    <row r="90" spans="3:4" x14ac:dyDescent="0.2">
      <c r="C90" s="27"/>
      <c r="D90" s="27"/>
    </row>
    <row r="91" spans="3:4" x14ac:dyDescent="0.2">
      <c r="C91" s="27"/>
      <c r="D91" s="27"/>
    </row>
    <row r="92" spans="3:4" x14ac:dyDescent="0.2">
      <c r="C92" s="27"/>
      <c r="D92" s="27"/>
    </row>
    <row r="93" spans="3:4" x14ac:dyDescent="0.2">
      <c r="C93" s="27"/>
      <c r="D93" s="27"/>
    </row>
    <row r="94" spans="3:4" x14ac:dyDescent="0.2">
      <c r="C94" s="27"/>
      <c r="D94" s="27"/>
    </row>
    <row r="95" spans="3:4" x14ac:dyDescent="0.2">
      <c r="C95" s="27"/>
      <c r="D95" s="27"/>
    </row>
    <row r="96" spans="3:4" x14ac:dyDescent="0.2">
      <c r="C96" s="27"/>
      <c r="D96" s="27"/>
    </row>
    <row r="97" spans="3:4" x14ac:dyDescent="0.2">
      <c r="C97" s="27"/>
      <c r="D97" s="27"/>
    </row>
    <row r="98" spans="3:4" x14ac:dyDescent="0.2">
      <c r="C98" s="27"/>
      <c r="D98" s="27"/>
    </row>
    <row r="99" spans="3:4" x14ac:dyDescent="0.2">
      <c r="C99" s="27"/>
      <c r="D99" s="27"/>
    </row>
    <row r="100" spans="3:4" x14ac:dyDescent="0.2">
      <c r="C100" s="27"/>
      <c r="D100" s="27"/>
    </row>
    <row r="101" spans="3:4" x14ac:dyDescent="0.2">
      <c r="C101" s="27"/>
      <c r="D101" s="27"/>
    </row>
    <row r="102" spans="3:4" x14ac:dyDescent="0.2">
      <c r="C102" s="27"/>
      <c r="D102" s="27"/>
    </row>
    <row r="103" spans="3:4" x14ac:dyDescent="0.2">
      <c r="C103" s="27"/>
      <c r="D103" s="27"/>
    </row>
    <row r="104" spans="3:4" x14ac:dyDescent="0.2">
      <c r="C104" s="27"/>
      <c r="D104" s="27"/>
    </row>
    <row r="105" spans="3:4" x14ac:dyDescent="0.2">
      <c r="C105" s="27"/>
      <c r="D105" s="27"/>
    </row>
    <row r="106" spans="3:4" x14ac:dyDescent="0.2">
      <c r="C106" s="27"/>
      <c r="D106" s="27"/>
    </row>
    <row r="107" spans="3:4" x14ac:dyDescent="0.2">
      <c r="C107" s="27"/>
      <c r="D107" s="27"/>
    </row>
    <row r="108" spans="3:4" x14ac:dyDescent="0.2">
      <c r="C108" s="27"/>
      <c r="D108" s="27"/>
    </row>
    <row r="109" spans="3:4" x14ac:dyDescent="0.2">
      <c r="C109" s="27"/>
      <c r="D109" s="27"/>
    </row>
    <row r="110" spans="3:4" x14ac:dyDescent="0.2">
      <c r="C110" s="27"/>
      <c r="D110" s="27"/>
    </row>
    <row r="111" spans="3:4" x14ac:dyDescent="0.2">
      <c r="C111" s="27"/>
      <c r="D111" s="27"/>
    </row>
    <row r="112" spans="3:4" x14ac:dyDescent="0.2">
      <c r="C112" s="27"/>
      <c r="D112" s="27"/>
    </row>
    <row r="113" spans="3:4" x14ac:dyDescent="0.2">
      <c r="C113" s="27"/>
      <c r="D113" s="27"/>
    </row>
    <row r="114" spans="3:4" x14ac:dyDescent="0.2">
      <c r="C114" s="27"/>
      <c r="D114" s="27"/>
    </row>
    <row r="115" spans="3:4" x14ac:dyDescent="0.2">
      <c r="C115" s="27"/>
      <c r="D115" s="27"/>
    </row>
    <row r="116" spans="3:4" x14ac:dyDescent="0.2">
      <c r="C116" s="27"/>
      <c r="D116" s="27"/>
    </row>
    <row r="117" spans="3:4" x14ac:dyDescent="0.2">
      <c r="C117" s="27"/>
      <c r="D117" s="27"/>
    </row>
    <row r="118" spans="3:4" x14ac:dyDescent="0.2">
      <c r="C118" s="27"/>
      <c r="D118" s="27"/>
    </row>
    <row r="119" spans="3:4" x14ac:dyDescent="0.2">
      <c r="C119" s="27"/>
      <c r="D119" s="27"/>
    </row>
    <row r="120" spans="3:4" x14ac:dyDescent="0.2">
      <c r="C120" s="27"/>
      <c r="D120" s="27"/>
    </row>
    <row r="121" spans="3:4" x14ac:dyDescent="0.2">
      <c r="C121" s="27"/>
      <c r="D121" s="27"/>
    </row>
    <row r="122" spans="3:4" x14ac:dyDescent="0.2">
      <c r="C122" s="27"/>
      <c r="D122" s="27"/>
    </row>
    <row r="123" spans="3:4" x14ac:dyDescent="0.2">
      <c r="C123" s="27"/>
      <c r="D123" s="27"/>
    </row>
    <row r="124" spans="3:4" x14ac:dyDescent="0.2">
      <c r="C124" s="27"/>
      <c r="D124" s="27"/>
    </row>
    <row r="125" spans="3:4" x14ac:dyDescent="0.2">
      <c r="C125" s="27"/>
      <c r="D125" s="27"/>
    </row>
    <row r="126" spans="3:4" x14ac:dyDescent="0.2">
      <c r="C126" s="27"/>
      <c r="D126" s="27"/>
    </row>
    <row r="127" spans="3:4" x14ac:dyDescent="0.2">
      <c r="C127" s="27"/>
      <c r="D127" s="27"/>
    </row>
    <row r="128" spans="3:4" x14ac:dyDescent="0.2">
      <c r="C128" s="27"/>
      <c r="D128" s="27"/>
    </row>
    <row r="129" spans="3:4" x14ac:dyDescent="0.2">
      <c r="C129" s="27"/>
      <c r="D129" s="27"/>
    </row>
    <row r="130" spans="3:4" x14ac:dyDescent="0.2">
      <c r="C130" s="27"/>
      <c r="D130" s="27"/>
    </row>
    <row r="131" spans="3:4" x14ac:dyDescent="0.2">
      <c r="C131" s="27"/>
      <c r="D131" s="27"/>
    </row>
    <row r="132" spans="3:4" x14ac:dyDescent="0.2">
      <c r="C132" s="27"/>
      <c r="D132" s="27"/>
    </row>
    <row r="133" spans="3:4" x14ac:dyDescent="0.2">
      <c r="C133" s="27"/>
      <c r="D133" s="27"/>
    </row>
    <row r="134" spans="3:4" x14ac:dyDescent="0.2">
      <c r="C134" s="27"/>
      <c r="D134" s="27"/>
    </row>
    <row r="135" spans="3:4" x14ac:dyDescent="0.2">
      <c r="C135" s="27"/>
      <c r="D135" s="27"/>
    </row>
    <row r="136" spans="3:4" x14ac:dyDescent="0.2">
      <c r="C136" s="27"/>
      <c r="D136" s="27"/>
    </row>
    <row r="137" spans="3:4" x14ac:dyDescent="0.2">
      <c r="C137" s="27"/>
      <c r="D137" s="27"/>
    </row>
    <row r="138" spans="3:4" x14ac:dyDescent="0.2">
      <c r="C138" s="27"/>
      <c r="D138" s="27"/>
    </row>
    <row r="139" spans="3:4" x14ac:dyDescent="0.2">
      <c r="C139" s="27"/>
      <c r="D139" s="27"/>
    </row>
    <row r="140" spans="3:4" x14ac:dyDescent="0.2">
      <c r="C140" s="27"/>
      <c r="D140" s="27"/>
    </row>
    <row r="141" spans="3:4" x14ac:dyDescent="0.2">
      <c r="C141" s="27"/>
      <c r="D141" s="27"/>
    </row>
    <row r="142" spans="3:4" x14ac:dyDescent="0.2">
      <c r="C142" s="27"/>
      <c r="D142" s="27"/>
    </row>
    <row r="143" spans="3:4" x14ac:dyDescent="0.2">
      <c r="C143" s="27"/>
      <c r="D143" s="27"/>
    </row>
    <row r="144" spans="3:4" x14ac:dyDescent="0.2">
      <c r="C144" s="27"/>
      <c r="D144" s="27"/>
    </row>
    <row r="145" spans="3:4" x14ac:dyDescent="0.2">
      <c r="C145" s="27"/>
      <c r="D145" s="27"/>
    </row>
    <row r="146" spans="3:4" x14ac:dyDescent="0.2">
      <c r="C146" s="27"/>
      <c r="D146" s="27"/>
    </row>
    <row r="147" spans="3:4" x14ac:dyDescent="0.2">
      <c r="C147" s="27"/>
      <c r="D147" s="27"/>
    </row>
    <row r="148" spans="3:4" x14ac:dyDescent="0.2">
      <c r="C148" s="27"/>
      <c r="D148" s="27"/>
    </row>
    <row r="149" spans="3:4" x14ac:dyDescent="0.2">
      <c r="C149" s="27"/>
      <c r="D149" s="27"/>
    </row>
    <row r="150" spans="3:4" x14ac:dyDescent="0.2">
      <c r="C150" s="27"/>
      <c r="D150" s="27"/>
    </row>
    <row r="151" spans="3:4" x14ac:dyDescent="0.2">
      <c r="C151" s="27"/>
      <c r="D151" s="27"/>
    </row>
    <row r="152" spans="3:4" x14ac:dyDescent="0.2">
      <c r="C152" s="27"/>
      <c r="D152" s="27"/>
    </row>
    <row r="153" spans="3:4" x14ac:dyDescent="0.2">
      <c r="C153" s="27"/>
      <c r="D153" s="27"/>
    </row>
    <row r="154" spans="3:4" x14ac:dyDescent="0.2">
      <c r="C154" s="27"/>
      <c r="D154" s="27"/>
    </row>
    <row r="155" spans="3:4" x14ac:dyDescent="0.2">
      <c r="C155" s="27"/>
      <c r="D155" s="27"/>
    </row>
    <row r="156" spans="3:4" x14ac:dyDescent="0.2">
      <c r="C156" s="27"/>
      <c r="D156" s="27"/>
    </row>
    <row r="157" spans="3:4" x14ac:dyDescent="0.2">
      <c r="C157" s="27"/>
      <c r="D157" s="27"/>
    </row>
    <row r="158" spans="3:4" x14ac:dyDescent="0.2">
      <c r="C158" s="27"/>
      <c r="D158" s="27"/>
    </row>
    <row r="159" spans="3:4" x14ac:dyDescent="0.2">
      <c r="C159" s="27"/>
      <c r="D159" s="27"/>
    </row>
    <row r="160" spans="3:4" x14ac:dyDescent="0.2">
      <c r="C160" s="27"/>
      <c r="D160" s="27"/>
    </row>
    <row r="161" spans="3:4" x14ac:dyDescent="0.2">
      <c r="C161" s="27"/>
      <c r="D161" s="27"/>
    </row>
    <row r="162" spans="3:4" x14ac:dyDescent="0.2">
      <c r="C162" s="27"/>
      <c r="D162" s="27"/>
    </row>
    <row r="163" spans="3:4" x14ac:dyDescent="0.2">
      <c r="C163" s="27"/>
      <c r="D163" s="27"/>
    </row>
    <row r="164" spans="3:4" x14ac:dyDescent="0.2">
      <c r="C164" s="27"/>
      <c r="D164" s="27"/>
    </row>
    <row r="165" spans="3:4" x14ac:dyDescent="0.2">
      <c r="C165" s="27"/>
      <c r="D165" s="27"/>
    </row>
    <row r="166" spans="3:4" x14ac:dyDescent="0.2">
      <c r="C166" s="27"/>
      <c r="D166" s="27"/>
    </row>
    <row r="167" spans="3:4" x14ac:dyDescent="0.2">
      <c r="C167" s="27"/>
      <c r="D167" s="27"/>
    </row>
    <row r="168" spans="3:4" x14ac:dyDescent="0.2">
      <c r="C168" s="27"/>
      <c r="D168" s="27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  <row r="192" spans="3:4" x14ac:dyDescent="0.2">
      <c r="C192" s="27"/>
      <c r="D192" s="27"/>
    </row>
    <row r="193" spans="3:4" x14ac:dyDescent="0.2">
      <c r="C193" s="27"/>
      <c r="D193" s="27"/>
    </row>
    <row r="194" spans="3:4" x14ac:dyDescent="0.2">
      <c r="C194" s="27"/>
      <c r="D194" s="27"/>
    </row>
    <row r="195" spans="3:4" x14ac:dyDescent="0.2">
      <c r="C195" s="27"/>
      <c r="D195" s="27"/>
    </row>
    <row r="196" spans="3:4" x14ac:dyDescent="0.2">
      <c r="C196" s="27"/>
      <c r="D196" s="27"/>
    </row>
    <row r="197" spans="3:4" x14ac:dyDescent="0.2">
      <c r="C197" s="27"/>
      <c r="D197" s="27"/>
    </row>
    <row r="198" spans="3:4" x14ac:dyDescent="0.2">
      <c r="C198" s="27"/>
      <c r="D198" s="27"/>
    </row>
    <row r="199" spans="3:4" x14ac:dyDescent="0.2">
      <c r="C199" s="27"/>
      <c r="D199" s="27"/>
    </row>
    <row r="200" spans="3:4" x14ac:dyDescent="0.2">
      <c r="C200" s="27"/>
      <c r="D200" s="27"/>
    </row>
    <row r="201" spans="3:4" x14ac:dyDescent="0.2">
      <c r="C201" s="27"/>
      <c r="D201" s="27"/>
    </row>
    <row r="202" spans="3:4" x14ac:dyDescent="0.2">
      <c r="C202" s="27"/>
      <c r="D202" s="27"/>
    </row>
    <row r="203" spans="3:4" x14ac:dyDescent="0.2">
      <c r="C203" s="27"/>
      <c r="D203" s="27"/>
    </row>
    <row r="204" spans="3:4" x14ac:dyDescent="0.2">
      <c r="C204" s="27"/>
      <c r="D204" s="27"/>
    </row>
    <row r="205" spans="3:4" x14ac:dyDescent="0.2">
      <c r="C205" s="27"/>
      <c r="D205" s="27"/>
    </row>
    <row r="206" spans="3:4" x14ac:dyDescent="0.2">
      <c r="C206" s="27"/>
      <c r="D206" s="27"/>
    </row>
    <row r="207" spans="3:4" x14ac:dyDescent="0.2">
      <c r="C207" s="27"/>
      <c r="D207" s="27"/>
    </row>
    <row r="208" spans="3:4" x14ac:dyDescent="0.2">
      <c r="C208" s="27"/>
      <c r="D208" s="27"/>
    </row>
    <row r="209" spans="3:4" x14ac:dyDescent="0.2">
      <c r="C209" s="27"/>
      <c r="D209" s="27"/>
    </row>
    <row r="210" spans="3:4" x14ac:dyDescent="0.2">
      <c r="C210" s="27"/>
      <c r="D210" s="27"/>
    </row>
    <row r="211" spans="3:4" x14ac:dyDescent="0.2">
      <c r="C211" s="27"/>
      <c r="D211" s="27"/>
    </row>
    <row r="212" spans="3:4" x14ac:dyDescent="0.2">
      <c r="C212" s="27"/>
      <c r="D212" s="27"/>
    </row>
    <row r="213" spans="3:4" x14ac:dyDescent="0.2">
      <c r="C213" s="27"/>
      <c r="D213" s="27"/>
    </row>
    <row r="214" spans="3:4" x14ac:dyDescent="0.2">
      <c r="C214" s="27"/>
      <c r="D214" s="27"/>
    </row>
    <row r="215" spans="3:4" x14ac:dyDescent="0.2">
      <c r="C215" s="27"/>
      <c r="D215" s="27"/>
    </row>
    <row r="216" spans="3:4" x14ac:dyDescent="0.2">
      <c r="C216" s="27"/>
      <c r="D216" s="27"/>
    </row>
    <row r="217" spans="3:4" x14ac:dyDescent="0.2">
      <c r="C217" s="27"/>
      <c r="D217" s="27"/>
    </row>
    <row r="218" spans="3:4" x14ac:dyDescent="0.2">
      <c r="C218" s="27"/>
      <c r="D218" s="27"/>
    </row>
    <row r="219" spans="3:4" x14ac:dyDescent="0.2">
      <c r="C219" s="27"/>
      <c r="D219" s="27"/>
    </row>
    <row r="220" spans="3:4" x14ac:dyDescent="0.2">
      <c r="C220" s="27"/>
      <c r="D220" s="27"/>
    </row>
    <row r="221" spans="3:4" x14ac:dyDescent="0.2">
      <c r="C221" s="27"/>
      <c r="D221" s="27"/>
    </row>
    <row r="222" spans="3:4" x14ac:dyDescent="0.2">
      <c r="C222" s="27"/>
      <c r="D222" s="27"/>
    </row>
    <row r="223" spans="3:4" x14ac:dyDescent="0.2">
      <c r="C223" s="27"/>
      <c r="D223" s="27"/>
    </row>
    <row r="224" spans="3:4" x14ac:dyDescent="0.2">
      <c r="C224" s="27"/>
      <c r="D224" s="27"/>
    </row>
    <row r="225" spans="3:4" x14ac:dyDescent="0.2">
      <c r="C225" s="27"/>
      <c r="D225" s="27"/>
    </row>
    <row r="226" spans="3:4" x14ac:dyDescent="0.2">
      <c r="C226" s="27"/>
      <c r="D226" s="27"/>
    </row>
    <row r="227" spans="3:4" x14ac:dyDescent="0.2">
      <c r="C227" s="27"/>
      <c r="D227" s="27"/>
    </row>
    <row r="228" spans="3:4" x14ac:dyDescent="0.2">
      <c r="C228" s="27"/>
      <c r="D228" s="27"/>
    </row>
    <row r="229" spans="3:4" x14ac:dyDescent="0.2">
      <c r="C229" s="27"/>
      <c r="D229" s="27"/>
    </row>
    <row r="230" spans="3:4" x14ac:dyDescent="0.2">
      <c r="C230" s="27"/>
      <c r="D230" s="27"/>
    </row>
    <row r="231" spans="3:4" x14ac:dyDescent="0.2">
      <c r="C231" s="27"/>
      <c r="D231" s="27"/>
    </row>
    <row r="232" spans="3:4" x14ac:dyDescent="0.2">
      <c r="C232" s="27"/>
      <c r="D232" s="27"/>
    </row>
    <row r="233" spans="3:4" x14ac:dyDescent="0.2">
      <c r="C233" s="27"/>
      <c r="D233" s="27"/>
    </row>
    <row r="234" spans="3:4" x14ac:dyDescent="0.2">
      <c r="C234" s="27"/>
      <c r="D234" s="27"/>
    </row>
    <row r="235" spans="3:4" x14ac:dyDescent="0.2">
      <c r="C235" s="27"/>
      <c r="D235" s="27"/>
    </row>
    <row r="236" spans="3:4" x14ac:dyDescent="0.2">
      <c r="C236" s="27"/>
      <c r="D236" s="27"/>
    </row>
    <row r="237" spans="3:4" x14ac:dyDescent="0.2">
      <c r="C237" s="27"/>
      <c r="D237" s="27"/>
    </row>
    <row r="238" spans="3:4" x14ac:dyDescent="0.2">
      <c r="C238" s="27"/>
      <c r="D238" s="27"/>
    </row>
    <row r="239" spans="3:4" x14ac:dyDescent="0.2">
      <c r="C239" s="27"/>
      <c r="D239" s="27"/>
    </row>
    <row r="240" spans="3:4" x14ac:dyDescent="0.2">
      <c r="C240" s="27"/>
      <c r="D240" s="27"/>
    </row>
    <row r="241" spans="3:4" x14ac:dyDescent="0.2">
      <c r="C241" s="27"/>
      <c r="D241" s="27"/>
    </row>
    <row r="242" spans="3:4" x14ac:dyDescent="0.2">
      <c r="C242" s="27"/>
      <c r="D242" s="27"/>
    </row>
    <row r="243" spans="3:4" x14ac:dyDescent="0.2">
      <c r="C243" s="27"/>
      <c r="D243" s="27"/>
    </row>
    <row r="244" spans="3:4" x14ac:dyDescent="0.2">
      <c r="C244" s="27"/>
      <c r="D244" s="27"/>
    </row>
    <row r="245" spans="3:4" x14ac:dyDescent="0.2">
      <c r="C245" s="27"/>
      <c r="D245" s="27"/>
    </row>
    <row r="246" spans="3:4" x14ac:dyDescent="0.2">
      <c r="C246" s="27"/>
      <c r="D246" s="27"/>
    </row>
    <row r="247" spans="3:4" x14ac:dyDescent="0.2">
      <c r="C247" s="27"/>
      <c r="D247" s="27"/>
    </row>
    <row r="248" spans="3:4" x14ac:dyDescent="0.2">
      <c r="C248" s="27"/>
      <c r="D248" s="27"/>
    </row>
    <row r="249" spans="3:4" x14ac:dyDescent="0.2">
      <c r="C249" s="27"/>
      <c r="D249" s="27"/>
    </row>
    <row r="250" spans="3:4" x14ac:dyDescent="0.2">
      <c r="C250" s="27"/>
      <c r="D250" s="27"/>
    </row>
    <row r="251" spans="3:4" x14ac:dyDescent="0.2">
      <c r="C251" s="27"/>
      <c r="D251" s="27"/>
    </row>
    <row r="252" spans="3:4" x14ac:dyDescent="0.2">
      <c r="C252" s="27"/>
      <c r="D252" s="27"/>
    </row>
    <row r="253" spans="3:4" x14ac:dyDescent="0.2">
      <c r="C253" s="27"/>
      <c r="D253" s="27"/>
    </row>
    <row r="254" spans="3:4" x14ac:dyDescent="0.2">
      <c r="C254" s="27"/>
      <c r="D254" s="27"/>
    </row>
    <row r="255" spans="3:4" x14ac:dyDescent="0.2">
      <c r="C255" s="27"/>
      <c r="D255" s="27"/>
    </row>
    <row r="256" spans="3:4" x14ac:dyDescent="0.2">
      <c r="C256" s="27"/>
      <c r="D256" s="27"/>
    </row>
    <row r="257" spans="3:4" x14ac:dyDescent="0.2">
      <c r="C257" s="27"/>
      <c r="D257" s="27"/>
    </row>
    <row r="258" spans="3:4" x14ac:dyDescent="0.2">
      <c r="C258" s="27"/>
      <c r="D258" s="27"/>
    </row>
    <row r="259" spans="3:4" x14ac:dyDescent="0.2">
      <c r="C259" s="27"/>
      <c r="D259" s="27"/>
    </row>
    <row r="260" spans="3:4" x14ac:dyDescent="0.2">
      <c r="C260" s="27"/>
      <c r="D260" s="27"/>
    </row>
    <row r="261" spans="3:4" x14ac:dyDescent="0.2">
      <c r="C261" s="27"/>
      <c r="D261" s="27"/>
    </row>
    <row r="262" spans="3:4" x14ac:dyDescent="0.2">
      <c r="C262" s="27"/>
      <c r="D262" s="27"/>
    </row>
    <row r="263" spans="3:4" x14ac:dyDescent="0.2">
      <c r="C263" s="27"/>
      <c r="D263" s="27"/>
    </row>
    <row r="264" spans="3:4" x14ac:dyDescent="0.2">
      <c r="C264" s="27"/>
      <c r="D264" s="27"/>
    </row>
    <row r="265" spans="3:4" x14ac:dyDescent="0.2">
      <c r="C265" s="27"/>
      <c r="D265" s="27"/>
    </row>
    <row r="266" spans="3:4" x14ac:dyDescent="0.2">
      <c r="C266" s="27"/>
      <c r="D266" s="27"/>
    </row>
    <row r="267" spans="3:4" x14ac:dyDescent="0.2">
      <c r="C267" s="27"/>
      <c r="D267" s="27"/>
    </row>
    <row r="268" spans="3:4" x14ac:dyDescent="0.2">
      <c r="C268" s="27"/>
      <c r="D268" s="27"/>
    </row>
    <row r="269" spans="3:4" x14ac:dyDescent="0.2">
      <c r="C269" s="27"/>
      <c r="D269" s="27"/>
    </row>
    <row r="270" spans="3:4" x14ac:dyDescent="0.2">
      <c r="C270" s="27"/>
      <c r="D270" s="27"/>
    </row>
    <row r="271" spans="3:4" x14ac:dyDescent="0.2">
      <c r="C271" s="27"/>
      <c r="D271" s="27"/>
    </row>
    <row r="272" spans="3:4" x14ac:dyDescent="0.2">
      <c r="C272" s="27"/>
      <c r="D272" s="27"/>
    </row>
    <row r="273" spans="3:4" x14ac:dyDescent="0.2">
      <c r="C273" s="27"/>
      <c r="D273" s="27"/>
    </row>
    <row r="274" spans="3:4" x14ac:dyDescent="0.2">
      <c r="C274" s="27"/>
      <c r="D274" s="27"/>
    </row>
    <row r="275" spans="3:4" x14ac:dyDescent="0.2">
      <c r="C275" s="27"/>
      <c r="D275" s="27"/>
    </row>
    <row r="276" spans="3:4" x14ac:dyDescent="0.2">
      <c r="C276" s="27"/>
      <c r="D276" s="27"/>
    </row>
    <row r="277" spans="3:4" x14ac:dyDescent="0.2">
      <c r="C277" s="27"/>
      <c r="D277" s="27"/>
    </row>
    <row r="278" spans="3:4" x14ac:dyDescent="0.2">
      <c r="C278" s="27"/>
      <c r="D278" s="27"/>
    </row>
    <row r="279" spans="3:4" x14ac:dyDescent="0.2">
      <c r="C279" s="27"/>
      <c r="D279" s="27"/>
    </row>
    <row r="280" spans="3:4" x14ac:dyDescent="0.2">
      <c r="C280" s="27"/>
      <c r="D280" s="27"/>
    </row>
    <row r="281" spans="3:4" x14ac:dyDescent="0.2">
      <c r="C281" s="27"/>
      <c r="D281" s="27"/>
    </row>
    <row r="282" spans="3:4" x14ac:dyDescent="0.2">
      <c r="C282" s="27"/>
      <c r="D282" s="27"/>
    </row>
    <row r="283" spans="3:4" x14ac:dyDescent="0.2">
      <c r="C283" s="27"/>
      <c r="D283" s="27"/>
    </row>
    <row r="284" spans="3:4" x14ac:dyDescent="0.2">
      <c r="C284" s="27"/>
      <c r="D284" s="27"/>
    </row>
    <row r="285" spans="3:4" x14ac:dyDescent="0.2">
      <c r="C285" s="27"/>
      <c r="D285" s="27"/>
    </row>
    <row r="286" spans="3:4" x14ac:dyDescent="0.2">
      <c r="C286" s="27"/>
      <c r="D286" s="27"/>
    </row>
    <row r="287" spans="3:4" x14ac:dyDescent="0.2">
      <c r="C287" s="27"/>
      <c r="D287" s="27"/>
    </row>
    <row r="288" spans="3:4" x14ac:dyDescent="0.2">
      <c r="C288" s="27"/>
      <c r="D288" s="27"/>
    </row>
    <row r="289" spans="3:4" x14ac:dyDescent="0.2">
      <c r="C289" s="27"/>
      <c r="D289" s="27"/>
    </row>
    <row r="290" spans="3:4" x14ac:dyDescent="0.2">
      <c r="C290" s="27"/>
      <c r="D290" s="27"/>
    </row>
    <row r="291" spans="3:4" x14ac:dyDescent="0.2">
      <c r="C291" s="27"/>
      <c r="D291" s="27"/>
    </row>
    <row r="292" spans="3:4" x14ac:dyDescent="0.2">
      <c r="C292" s="27"/>
      <c r="D292" s="27"/>
    </row>
    <row r="293" spans="3:4" x14ac:dyDescent="0.2">
      <c r="C293" s="27"/>
      <c r="D293" s="27"/>
    </row>
    <row r="294" spans="3:4" x14ac:dyDescent="0.2">
      <c r="C294" s="27"/>
      <c r="D294" s="27"/>
    </row>
    <row r="295" spans="3:4" x14ac:dyDescent="0.2">
      <c r="C295" s="27"/>
      <c r="D295" s="27"/>
    </row>
    <row r="296" spans="3:4" x14ac:dyDescent="0.2">
      <c r="C296" s="27"/>
      <c r="D296" s="27"/>
    </row>
    <row r="297" spans="3:4" x14ac:dyDescent="0.2">
      <c r="C297" s="27"/>
      <c r="D297" s="27"/>
    </row>
    <row r="298" spans="3:4" x14ac:dyDescent="0.2">
      <c r="C298" s="27"/>
      <c r="D298" s="27"/>
    </row>
    <row r="299" spans="3:4" x14ac:dyDescent="0.2">
      <c r="C299" s="27"/>
      <c r="D299" s="27"/>
    </row>
    <row r="300" spans="3:4" x14ac:dyDescent="0.2">
      <c r="C300" s="27"/>
      <c r="D300" s="27"/>
    </row>
    <row r="301" spans="3:4" x14ac:dyDescent="0.2">
      <c r="C301" s="27"/>
      <c r="D301" s="27"/>
    </row>
    <row r="302" spans="3:4" x14ac:dyDescent="0.2">
      <c r="C302" s="27"/>
      <c r="D302" s="27"/>
    </row>
    <row r="303" spans="3:4" x14ac:dyDescent="0.2">
      <c r="C303" s="27"/>
      <c r="D303" s="27"/>
    </row>
    <row r="304" spans="3:4" x14ac:dyDescent="0.2">
      <c r="C304" s="27"/>
      <c r="D304" s="27"/>
    </row>
    <row r="305" spans="3:4" x14ac:dyDescent="0.2">
      <c r="C305" s="27"/>
      <c r="D305" s="27"/>
    </row>
    <row r="306" spans="3:4" x14ac:dyDescent="0.2">
      <c r="C306" s="27"/>
      <c r="D306" s="27"/>
    </row>
    <row r="307" spans="3:4" x14ac:dyDescent="0.2">
      <c r="C307" s="27"/>
      <c r="D307" s="27"/>
    </row>
    <row r="308" spans="3:4" x14ac:dyDescent="0.2">
      <c r="C308" s="27"/>
      <c r="D308" s="27"/>
    </row>
    <row r="309" spans="3:4" x14ac:dyDescent="0.2">
      <c r="C309" s="27"/>
      <c r="D309" s="27"/>
    </row>
    <row r="310" spans="3:4" x14ac:dyDescent="0.2">
      <c r="C310" s="27"/>
      <c r="D310" s="27"/>
    </row>
    <row r="311" spans="3:4" x14ac:dyDescent="0.2">
      <c r="C311" s="27"/>
      <c r="D311" s="27"/>
    </row>
    <row r="312" spans="3:4" x14ac:dyDescent="0.2">
      <c r="C312" s="27"/>
      <c r="D312" s="27"/>
    </row>
    <row r="313" spans="3:4" x14ac:dyDescent="0.2">
      <c r="C313" s="27"/>
      <c r="D313" s="27"/>
    </row>
    <row r="314" spans="3:4" x14ac:dyDescent="0.2">
      <c r="C314" s="27"/>
      <c r="D314" s="27"/>
    </row>
    <row r="315" spans="3:4" x14ac:dyDescent="0.2">
      <c r="C315" s="27"/>
      <c r="D315" s="27"/>
    </row>
    <row r="316" spans="3:4" x14ac:dyDescent="0.2">
      <c r="C316" s="27"/>
      <c r="D316" s="27"/>
    </row>
    <row r="317" spans="3:4" x14ac:dyDescent="0.2">
      <c r="C317" s="27"/>
      <c r="D317" s="27"/>
    </row>
    <row r="318" spans="3:4" x14ac:dyDescent="0.2">
      <c r="C318" s="27"/>
      <c r="D318" s="27"/>
    </row>
    <row r="319" spans="3:4" x14ac:dyDescent="0.2">
      <c r="C319" s="27"/>
      <c r="D319" s="27"/>
    </row>
    <row r="320" spans="3:4" x14ac:dyDescent="0.2">
      <c r="C320" s="27"/>
      <c r="D320" s="27"/>
    </row>
    <row r="321" spans="3:4" x14ac:dyDescent="0.2">
      <c r="C321" s="27"/>
      <c r="D321" s="27"/>
    </row>
    <row r="322" spans="3:4" x14ac:dyDescent="0.2">
      <c r="C322" s="27"/>
      <c r="D322" s="27"/>
    </row>
    <row r="323" spans="3:4" x14ac:dyDescent="0.2">
      <c r="C323" s="27"/>
      <c r="D323" s="27"/>
    </row>
    <row r="324" spans="3:4" x14ac:dyDescent="0.2">
      <c r="C324" s="27"/>
      <c r="D324" s="27"/>
    </row>
    <row r="325" spans="3:4" x14ac:dyDescent="0.2">
      <c r="C325" s="27"/>
      <c r="D325" s="27"/>
    </row>
    <row r="326" spans="3:4" x14ac:dyDescent="0.2">
      <c r="C326" s="27"/>
      <c r="D326" s="27"/>
    </row>
    <row r="327" spans="3:4" x14ac:dyDescent="0.2">
      <c r="C327" s="27"/>
      <c r="D327" s="27"/>
    </row>
    <row r="328" spans="3:4" x14ac:dyDescent="0.2">
      <c r="C328" s="27"/>
      <c r="D328" s="27"/>
    </row>
    <row r="329" spans="3:4" x14ac:dyDescent="0.2">
      <c r="C329" s="27"/>
      <c r="D329" s="27"/>
    </row>
    <row r="330" spans="3:4" x14ac:dyDescent="0.2">
      <c r="C330" s="27"/>
      <c r="D330" s="27"/>
    </row>
    <row r="331" spans="3:4" x14ac:dyDescent="0.2">
      <c r="C331" s="27"/>
      <c r="D331" s="27"/>
    </row>
    <row r="332" spans="3:4" x14ac:dyDescent="0.2">
      <c r="C332" s="27"/>
      <c r="D332" s="27"/>
    </row>
    <row r="333" spans="3:4" x14ac:dyDescent="0.2">
      <c r="C333" s="27"/>
      <c r="D333" s="27"/>
    </row>
    <row r="334" spans="3:4" x14ac:dyDescent="0.2">
      <c r="C334" s="27"/>
      <c r="D334" s="27"/>
    </row>
    <row r="335" spans="3:4" x14ac:dyDescent="0.2">
      <c r="C335" s="27"/>
      <c r="D335" s="27"/>
    </row>
    <row r="336" spans="3:4" x14ac:dyDescent="0.2">
      <c r="C336" s="27"/>
      <c r="D336" s="27"/>
    </row>
    <row r="337" spans="3:4" x14ac:dyDescent="0.2">
      <c r="C337" s="27"/>
      <c r="D337" s="27"/>
    </row>
    <row r="338" spans="3:4" x14ac:dyDescent="0.2">
      <c r="C338" s="27"/>
      <c r="D338" s="27"/>
    </row>
    <row r="339" spans="3:4" x14ac:dyDescent="0.2">
      <c r="C339" s="27"/>
      <c r="D339" s="27"/>
    </row>
    <row r="340" spans="3:4" x14ac:dyDescent="0.2">
      <c r="C340" s="27"/>
      <c r="D340" s="27"/>
    </row>
    <row r="341" spans="3:4" x14ac:dyDescent="0.2">
      <c r="C341" s="27"/>
      <c r="D341" s="27"/>
    </row>
    <row r="342" spans="3:4" x14ac:dyDescent="0.2">
      <c r="C342" s="27"/>
      <c r="D342" s="27"/>
    </row>
    <row r="343" spans="3:4" x14ac:dyDescent="0.2">
      <c r="C343" s="27"/>
      <c r="D343" s="27"/>
    </row>
    <row r="344" spans="3:4" x14ac:dyDescent="0.2">
      <c r="C344" s="27"/>
      <c r="D344" s="27"/>
    </row>
    <row r="345" spans="3:4" x14ac:dyDescent="0.2">
      <c r="C345" s="27"/>
      <c r="D345" s="27"/>
    </row>
    <row r="346" spans="3:4" x14ac:dyDescent="0.2">
      <c r="C346" s="27"/>
      <c r="D346" s="27"/>
    </row>
    <row r="347" spans="3:4" x14ac:dyDescent="0.2">
      <c r="C347" s="27"/>
      <c r="D347" s="27"/>
    </row>
    <row r="348" spans="3:4" x14ac:dyDescent="0.2">
      <c r="C348" s="27"/>
      <c r="D348" s="27"/>
    </row>
    <row r="349" spans="3:4" x14ac:dyDescent="0.2">
      <c r="C349" s="27"/>
      <c r="D349" s="27"/>
    </row>
    <row r="350" spans="3:4" x14ac:dyDescent="0.2">
      <c r="C350" s="27"/>
      <c r="D350" s="27"/>
    </row>
    <row r="351" spans="3:4" x14ac:dyDescent="0.2">
      <c r="C351" s="27"/>
      <c r="D351" s="27"/>
    </row>
    <row r="352" spans="3:4" x14ac:dyDescent="0.2">
      <c r="C352" s="27"/>
      <c r="D352" s="27"/>
    </row>
    <row r="353" spans="3:4" x14ac:dyDescent="0.2">
      <c r="C353" s="27"/>
      <c r="D353" s="27"/>
    </row>
    <row r="354" spans="3:4" x14ac:dyDescent="0.2">
      <c r="C354" s="27"/>
      <c r="D354" s="27"/>
    </row>
    <row r="355" spans="3:4" x14ac:dyDescent="0.2">
      <c r="C355" s="27"/>
      <c r="D355" s="27"/>
    </row>
    <row r="356" spans="3:4" x14ac:dyDescent="0.2">
      <c r="C356" s="27"/>
      <c r="D356" s="27"/>
    </row>
    <row r="357" spans="3:4" x14ac:dyDescent="0.2">
      <c r="C357" s="27"/>
      <c r="D357" s="27"/>
    </row>
    <row r="358" spans="3:4" x14ac:dyDescent="0.2">
      <c r="C358" s="27"/>
      <c r="D358" s="27"/>
    </row>
    <row r="359" spans="3:4" x14ac:dyDescent="0.2">
      <c r="C359" s="27"/>
      <c r="D359" s="27"/>
    </row>
    <row r="360" spans="3:4" x14ac:dyDescent="0.2">
      <c r="C360" s="27"/>
      <c r="D360" s="27"/>
    </row>
    <row r="361" spans="3:4" x14ac:dyDescent="0.2">
      <c r="C361" s="27"/>
      <c r="D361" s="27"/>
    </row>
    <row r="362" spans="3:4" x14ac:dyDescent="0.2">
      <c r="C362" s="27"/>
      <c r="D362" s="27"/>
    </row>
    <row r="363" spans="3:4" x14ac:dyDescent="0.2">
      <c r="C363" s="27"/>
      <c r="D363" s="27"/>
    </row>
    <row r="364" spans="3:4" x14ac:dyDescent="0.2">
      <c r="C364" s="27"/>
      <c r="D364" s="27"/>
    </row>
    <row r="365" spans="3:4" x14ac:dyDescent="0.2">
      <c r="C365" s="27"/>
      <c r="D365" s="27"/>
    </row>
    <row r="366" spans="3:4" x14ac:dyDescent="0.2">
      <c r="C366" s="27"/>
      <c r="D366" s="27"/>
    </row>
    <row r="367" spans="3:4" x14ac:dyDescent="0.2">
      <c r="C367" s="27"/>
      <c r="D367" s="27"/>
    </row>
    <row r="368" spans="3:4" x14ac:dyDescent="0.2">
      <c r="C368" s="27"/>
      <c r="D368" s="27"/>
    </row>
    <row r="369" spans="3:4" x14ac:dyDescent="0.2">
      <c r="C369" s="27"/>
      <c r="D369" s="27"/>
    </row>
    <row r="370" spans="3:4" x14ac:dyDescent="0.2">
      <c r="C370" s="27"/>
      <c r="D370" s="27"/>
    </row>
    <row r="371" spans="3:4" x14ac:dyDescent="0.2">
      <c r="C371" s="27"/>
      <c r="D371" s="27"/>
    </row>
    <row r="372" spans="3:4" x14ac:dyDescent="0.2">
      <c r="C372" s="27"/>
      <c r="D372" s="27"/>
    </row>
    <row r="373" spans="3:4" x14ac:dyDescent="0.2">
      <c r="C373" s="27"/>
      <c r="D373" s="27"/>
    </row>
    <row r="374" spans="3:4" x14ac:dyDescent="0.2">
      <c r="C374" s="27"/>
      <c r="D374" s="27"/>
    </row>
    <row r="375" spans="3:4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  <row r="433" spans="3:4" x14ac:dyDescent="0.2">
      <c r="C433" s="27"/>
      <c r="D433" s="27"/>
    </row>
    <row r="434" spans="3:4" x14ac:dyDescent="0.2">
      <c r="C434" s="27"/>
      <c r="D434" s="27"/>
    </row>
    <row r="435" spans="3:4" x14ac:dyDescent="0.2">
      <c r="C435" s="27"/>
      <c r="D435" s="27"/>
    </row>
    <row r="436" spans="3:4" x14ac:dyDescent="0.2">
      <c r="C436" s="27"/>
      <c r="D436" s="27"/>
    </row>
    <row r="437" spans="3:4" x14ac:dyDescent="0.2">
      <c r="C437" s="27"/>
      <c r="D437" s="27"/>
    </row>
    <row r="438" spans="3:4" x14ac:dyDescent="0.2">
      <c r="C438" s="27"/>
      <c r="D438" s="27"/>
    </row>
    <row r="439" spans="3:4" x14ac:dyDescent="0.2">
      <c r="C439" s="27"/>
      <c r="D439" s="27"/>
    </row>
    <row r="440" spans="3:4" x14ac:dyDescent="0.2">
      <c r="C440" s="27"/>
      <c r="D440" s="27"/>
    </row>
    <row r="441" spans="3:4" x14ac:dyDescent="0.2">
      <c r="C441" s="27"/>
      <c r="D441" s="27"/>
    </row>
    <row r="442" spans="3:4" x14ac:dyDescent="0.2">
      <c r="C442" s="27"/>
      <c r="D442" s="27"/>
    </row>
    <row r="443" spans="3:4" x14ac:dyDescent="0.2">
      <c r="C443" s="27"/>
      <c r="D443" s="27"/>
    </row>
    <row r="444" spans="3:4" x14ac:dyDescent="0.2">
      <c r="C444" s="27"/>
      <c r="D444" s="27"/>
    </row>
    <row r="445" spans="3:4" x14ac:dyDescent="0.2">
      <c r="C445" s="27"/>
      <c r="D445" s="27"/>
    </row>
    <row r="446" spans="3:4" x14ac:dyDescent="0.2">
      <c r="C446" s="27"/>
      <c r="D446" s="27"/>
    </row>
    <row r="447" spans="3:4" x14ac:dyDescent="0.2">
      <c r="C447" s="27"/>
      <c r="D447" s="27"/>
    </row>
    <row r="448" spans="3:4" x14ac:dyDescent="0.2">
      <c r="C448" s="27"/>
      <c r="D448" s="27"/>
    </row>
    <row r="449" spans="3:4" x14ac:dyDescent="0.2">
      <c r="C449" s="27"/>
      <c r="D449" s="27"/>
    </row>
    <row r="450" spans="3:4" x14ac:dyDescent="0.2">
      <c r="C450" s="27"/>
      <c r="D450" s="27"/>
    </row>
    <row r="451" spans="3:4" x14ac:dyDescent="0.2">
      <c r="C451" s="27"/>
      <c r="D451" s="27"/>
    </row>
    <row r="452" spans="3:4" x14ac:dyDescent="0.2">
      <c r="C452" s="27"/>
      <c r="D452" s="27"/>
    </row>
    <row r="453" spans="3:4" x14ac:dyDescent="0.2">
      <c r="C453" s="27"/>
      <c r="D453" s="27"/>
    </row>
    <row r="454" spans="3:4" x14ac:dyDescent="0.2">
      <c r="C454" s="27"/>
      <c r="D454" s="27"/>
    </row>
    <row r="455" spans="3:4" x14ac:dyDescent="0.2">
      <c r="C455" s="27"/>
      <c r="D455" s="27"/>
    </row>
    <row r="456" spans="3:4" x14ac:dyDescent="0.2">
      <c r="C456" s="27"/>
      <c r="D456" s="27"/>
    </row>
    <row r="457" spans="3:4" x14ac:dyDescent="0.2">
      <c r="C457" s="27"/>
      <c r="D457" s="27"/>
    </row>
    <row r="458" spans="3:4" x14ac:dyDescent="0.2">
      <c r="C458" s="27"/>
      <c r="D458" s="27"/>
    </row>
    <row r="459" spans="3:4" x14ac:dyDescent="0.2">
      <c r="C459" s="27"/>
      <c r="D459" s="27"/>
    </row>
    <row r="460" spans="3:4" x14ac:dyDescent="0.2">
      <c r="C460" s="27"/>
      <c r="D460" s="27"/>
    </row>
    <row r="461" spans="3:4" x14ac:dyDescent="0.2">
      <c r="C461" s="27"/>
      <c r="D461" s="27"/>
    </row>
    <row r="462" spans="3:4" x14ac:dyDescent="0.2">
      <c r="C462" s="27"/>
      <c r="D462" s="27"/>
    </row>
    <row r="463" spans="3:4" x14ac:dyDescent="0.2">
      <c r="C463" s="27"/>
      <c r="D463" s="27"/>
    </row>
    <row r="464" spans="3:4" x14ac:dyDescent="0.2">
      <c r="C464" s="27"/>
      <c r="D464" s="27"/>
    </row>
    <row r="465" spans="3:4" x14ac:dyDescent="0.2">
      <c r="C465" s="27"/>
      <c r="D465" s="27"/>
    </row>
    <row r="466" spans="3:4" x14ac:dyDescent="0.2">
      <c r="C466" s="27"/>
      <c r="D466" s="27"/>
    </row>
    <row r="467" spans="3:4" x14ac:dyDescent="0.2">
      <c r="C467" s="27"/>
      <c r="D467" s="27"/>
    </row>
    <row r="468" spans="3:4" x14ac:dyDescent="0.2">
      <c r="C468" s="27"/>
      <c r="D468" s="27"/>
    </row>
    <row r="469" spans="3:4" x14ac:dyDescent="0.2">
      <c r="C469" s="27"/>
      <c r="D469" s="27"/>
    </row>
    <row r="470" spans="3:4" x14ac:dyDescent="0.2">
      <c r="C470" s="27"/>
      <c r="D470" s="27"/>
    </row>
    <row r="471" spans="3:4" x14ac:dyDescent="0.2">
      <c r="C471" s="27"/>
      <c r="D471" s="27"/>
    </row>
    <row r="472" spans="3:4" x14ac:dyDescent="0.2">
      <c r="C472" s="27"/>
      <c r="D472" s="27"/>
    </row>
    <row r="473" spans="3:4" x14ac:dyDescent="0.2">
      <c r="C473" s="27"/>
      <c r="D473" s="27"/>
    </row>
    <row r="474" spans="3:4" x14ac:dyDescent="0.2">
      <c r="C474" s="27"/>
      <c r="D474" s="27"/>
    </row>
    <row r="475" spans="3:4" x14ac:dyDescent="0.2">
      <c r="C475" s="27"/>
      <c r="D475" s="27"/>
    </row>
    <row r="476" spans="3:4" x14ac:dyDescent="0.2">
      <c r="C476" s="27"/>
      <c r="D476" s="27"/>
    </row>
    <row r="477" spans="3:4" x14ac:dyDescent="0.2">
      <c r="C477" s="27"/>
      <c r="D477" s="27"/>
    </row>
    <row r="478" spans="3:4" x14ac:dyDescent="0.2">
      <c r="C478" s="27"/>
      <c r="D478" s="27"/>
    </row>
    <row r="479" spans="3:4" x14ac:dyDescent="0.2">
      <c r="C479" s="27"/>
      <c r="D479" s="27"/>
    </row>
    <row r="480" spans="3:4" x14ac:dyDescent="0.2">
      <c r="C480" s="27"/>
      <c r="D480" s="27"/>
    </row>
    <row r="481" spans="3:4" x14ac:dyDescent="0.2">
      <c r="C481" s="27"/>
      <c r="D481" s="27"/>
    </row>
    <row r="482" spans="3:4" x14ac:dyDescent="0.2">
      <c r="C482" s="27"/>
      <c r="D482" s="27"/>
    </row>
    <row r="483" spans="3:4" x14ac:dyDescent="0.2">
      <c r="C483" s="27"/>
      <c r="D483" s="27"/>
    </row>
    <row r="484" spans="3:4" x14ac:dyDescent="0.2">
      <c r="C484" s="27"/>
      <c r="D484" s="27"/>
    </row>
    <row r="485" spans="3:4" x14ac:dyDescent="0.2">
      <c r="C485" s="27"/>
      <c r="D485" s="27"/>
    </row>
    <row r="486" spans="3:4" x14ac:dyDescent="0.2">
      <c r="C486" s="27"/>
      <c r="D486" s="27"/>
    </row>
    <row r="487" spans="3:4" x14ac:dyDescent="0.2">
      <c r="C487" s="27"/>
      <c r="D487" s="27"/>
    </row>
    <row r="488" spans="3:4" x14ac:dyDescent="0.2">
      <c r="C488" s="27"/>
      <c r="D488" s="27"/>
    </row>
    <row r="489" spans="3:4" x14ac:dyDescent="0.2">
      <c r="C489" s="27"/>
      <c r="D489" s="27"/>
    </row>
    <row r="490" spans="3:4" x14ac:dyDescent="0.2">
      <c r="C490" s="27"/>
      <c r="D490" s="27"/>
    </row>
    <row r="491" spans="3:4" x14ac:dyDescent="0.2">
      <c r="C491" s="27"/>
      <c r="D491" s="27"/>
    </row>
    <row r="492" spans="3:4" x14ac:dyDescent="0.2">
      <c r="C492" s="27"/>
      <c r="D492" s="27"/>
    </row>
    <row r="493" spans="3:4" x14ac:dyDescent="0.2">
      <c r="C493" s="27"/>
      <c r="D493" s="27"/>
    </row>
    <row r="494" spans="3:4" x14ac:dyDescent="0.2">
      <c r="C494" s="27"/>
      <c r="D494" s="27"/>
    </row>
    <row r="495" spans="3:4" x14ac:dyDescent="0.2">
      <c r="C495" s="27"/>
      <c r="D495" s="27"/>
    </row>
    <row r="496" spans="3:4" x14ac:dyDescent="0.2">
      <c r="C496" s="27"/>
      <c r="D496" s="27"/>
    </row>
    <row r="497" spans="3:4" x14ac:dyDescent="0.2">
      <c r="C497" s="27"/>
      <c r="D497" s="27"/>
    </row>
    <row r="498" spans="3:4" x14ac:dyDescent="0.2">
      <c r="C498" s="27"/>
      <c r="D498" s="27"/>
    </row>
    <row r="499" spans="3:4" x14ac:dyDescent="0.2">
      <c r="C499" s="27"/>
      <c r="D499" s="27"/>
    </row>
    <row r="500" spans="3:4" x14ac:dyDescent="0.2">
      <c r="C500" s="27"/>
      <c r="D500" s="27"/>
    </row>
    <row r="501" spans="3:4" x14ac:dyDescent="0.2">
      <c r="C501" s="27"/>
      <c r="D501" s="27"/>
    </row>
    <row r="502" spans="3:4" x14ac:dyDescent="0.2">
      <c r="C502" s="27"/>
      <c r="D502" s="27"/>
    </row>
    <row r="503" spans="3:4" x14ac:dyDescent="0.2">
      <c r="C503" s="27"/>
      <c r="D503" s="27"/>
    </row>
    <row r="504" spans="3:4" x14ac:dyDescent="0.2">
      <c r="C504" s="27"/>
      <c r="D504" s="27"/>
    </row>
    <row r="505" spans="3:4" x14ac:dyDescent="0.2">
      <c r="C505" s="27"/>
      <c r="D505" s="27"/>
    </row>
    <row r="506" spans="3:4" x14ac:dyDescent="0.2">
      <c r="C506" s="27"/>
      <c r="D506" s="27"/>
    </row>
    <row r="507" spans="3:4" x14ac:dyDescent="0.2">
      <c r="C507" s="27"/>
      <c r="D507" s="27"/>
    </row>
    <row r="508" spans="3:4" x14ac:dyDescent="0.2">
      <c r="C508" s="27"/>
      <c r="D508" s="27"/>
    </row>
    <row r="509" spans="3:4" x14ac:dyDescent="0.2">
      <c r="C509" s="27"/>
      <c r="D509" s="27"/>
    </row>
    <row r="510" spans="3:4" x14ac:dyDescent="0.2">
      <c r="C510" s="27"/>
      <c r="D510" s="27"/>
    </row>
    <row r="511" spans="3:4" x14ac:dyDescent="0.2">
      <c r="C511" s="27"/>
      <c r="D511" s="27"/>
    </row>
    <row r="512" spans="3:4" x14ac:dyDescent="0.2">
      <c r="C512" s="27"/>
      <c r="D512" s="27"/>
    </row>
    <row r="513" spans="3:4" x14ac:dyDescent="0.2">
      <c r="C513" s="27"/>
      <c r="D513" s="27"/>
    </row>
    <row r="514" spans="3:4" x14ac:dyDescent="0.2">
      <c r="C514" s="27"/>
      <c r="D514" s="27"/>
    </row>
    <row r="515" spans="3:4" x14ac:dyDescent="0.2">
      <c r="C515" s="27"/>
      <c r="D515" s="27"/>
    </row>
    <row r="516" spans="3:4" x14ac:dyDescent="0.2">
      <c r="C516" s="27"/>
      <c r="D516" s="27"/>
    </row>
    <row r="517" spans="3:4" x14ac:dyDescent="0.2">
      <c r="C517" s="27"/>
      <c r="D517" s="27"/>
    </row>
    <row r="518" spans="3:4" x14ac:dyDescent="0.2">
      <c r="C518" s="27"/>
      <c r="D518" s="27"/>
    </row>
    <row r="519" spans="3:4" x14ac:dyDescent="0.2">
      <c r="C519" s="27"/>
      <c r="D519" s="27"/>
    </row>
    <row r="520" spans="3:4" x14ac:dyDescent="0.2">
      <c r="C520" s="27"/>
      <c r="D520" s="27"/>
    </row>
    <row r="521" spans="3:4" x14ac:dyDescent="0.2">
      <c r="C521" s="27"/>
      <c r="D521" s="27"/>
    </row>
    <row r="522" spans="3:4" x14ac:dyDescent="0.2">
      <c r="C522" s="27"/>
      <c r="D522" s="27"/>
    </row>
    <row r="523" spans="3:4" x14ac:dyDescent="0.2">
      <c r="C523" s="27"/>
      <c r="D523" s="27"/>
    </row>
    <row r="524" spans="3:4" x14ac:dyDescent="0.2">
      <c r="C524" s="27"/>
      <c r="D524" s="27"/>
    </row>
    <row r="525" spans="3:4" x14ac:dyDescent="0.2">
      <c r="C525" s="27"/>
      <c r="D525" s="27"/>
    </row>
    <row r="526" spans="3:4" x14ac:dyDescent="0.2">
      <c r="C526" s="27"/>
      <c r="D526" s="27"/>
    </row>
    <row r="527" spans="3:4" x14ac:dyDescent="0.2">
      <c r="C527" s="27"/>
      <c r="D527" s="27"/>
    </row>
    <row r="528" spans="3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  <row r="758" spans="3:4" x14ac:dyDescent="0.2">
      <c r="C758" s="27"/>
      <c r="D758" s="27"/>
    </row>
    <row r="759" spans="3:4" x14ac:dyDescent="0.2">
      <c r="C759" s="27"/>
      <c r="D759" s="27"/>
    </row>
    <row r="760" spans="3:4" x14ac:dyDescent="0.2">
      <c r="C760" s="27"/>
      <c r="D760" s="27"/>
    </row>
    <row r="761" spans="3:4" x14ac:dyDescent="0.2">
      <c r="C761" s="27"/>
      <c r="D761" s="27"/>
    </row>
    <row r="762" spans="3:4" x14ac:dyDescent="0.2">
      <c r="C762" s="27"/>
      <c r="D762" s="27"/>
    </row>
    <row r="763" spans="3:4" x14ac:dyDescent="0.2">
      <c r="C763" s="27"/>
      <c r="D763" s="27"/>
    </row>
    <row r="764" spans="3:4" x14ac:dyDescent="0.2">
      <c r="C764" s="27"/>
      <c r="D764" s="27"/>
    </row>
    <row r="765" spans="3:4" x14ac:dyDescent="0.2">
      <c r="C765" s="27"/>
      <c r="D765" s="27"/>
    </row>
    <row r="766" spans="3:4" x14ac:dyDescent="0.2">
      <c r="C766" s="27"/>
      <c r="D766" s="27"/>
    </row>
    <row r="767" spans="3:4" x14ac:dyDescent="0.2">
      <c r="C767" s="27"/>
      <c r="D767" s="27"/>
    </row>
    <row r="768" spans="3:4" x14ac:dyDescent="0.2">
      <c r="C768" s="27"/>
      <c r="D768" s="27"/>
    </row>
    <row r="769" spans="3:4" x14ac:dyDescent="0.2">
      <c r="C769" s="27"/>
      <c r="D769" s="27"/>
    </row>
    <row r="770" spans="3:4" x14ac:dyDescent="0.2">
      <c r="C770" s="27"/>
      <c r="D770" s="27"/>
    </row>
    <row r="771" spans="3:4" x14ac:dyDescent="0.2">
      <c r="C771" s="27"/>
      <c r="D771" s="27"/>
    </row>
    <row r="772" spans="3:4" x14ac:dyDescent="0.2">
      <c r="C772" s="27"/>
      <c r="D772" s="27"/>
    </row>
    <row r="773" spans="3:4" x14ac:dyDescent="0.2">
      <c r="C773" s="27"/>
      <c r="D773" s="27"/>
    </row>
    <row r="774" spans="3:4" x14ac:dyDescent="0.2">
      <c r="C774" s="27"/>
      <c r="D774" s="27"/>
    </row>
    <row r="775" spans="3:4" x14ac:dyDescent="0.2">
      <c r="C775" s="27"/>
      <c r="D775" s="27"/>
    </row>
    <row r="776" spans="3:4" x14ac:dyDescent="0.2">
      <c r="C776" s="27"/>
      <c r="D776" s="27"/>
    </row>
    <row r="777" spans="3:4" x14ac:dyDescent="0.2">
      <c r="C777" s="27"/>
      <c r="D777" s="27"/>
    </row>
    <row r="778" spans="3:4" x14ac:dyDescent="0.2">
      <c r="C778" s="27"/>
      <c r="D778" s="27"/>
    </row>
    <row r="779" spans="3:4" x14ac:dyDescent="0.2">
      <c r="C779" s="27"/>
      <c r="D779" s="27"/>
    </row>
    <row r="780" spans="3:4" x14ac:dyDescent="0.2">
      <c r="C780" s="27"/>
      <c r="D780" s="27"/>
    </row>
    <row r="781" spans="3:4" x14ac:dyDescent="0.2">
      <c r="C781" s="27"/>
      <c r="D781" s="27"/>
    </row>
    <row r="782" spans="3:4" x14ac:dyDescent="0.2">
      <c r="C782" s="27"/>
      <c r="D782" s="27"/>
    </row>
    <row r="783" spans="3:4" x14ac:dyDescent="0.2">
      <c r="C783" s="27"/>
      <c r="D783" s="27"/>
    </row>
    <row r="784" spans="3:4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  <row r="1976" spans="3:4" x14ac:dyDescent="0.2">
      <c r="C1976" s="27"/>
      <c r="D1976" s="27"/>
    </row>
    <row r="1977" spans="3:4" x14ac:dyDescent="0.2">
      <c r="C1977" s="27"/>
      <c r="D1977" s="27"/>
    </row>
    <row r="1978" spans="3:4" x14ac:dyDescent="0.2">
      <c r="C1978" s="27"/>
      <c r="D1978" s="27"/>
    </row>
    <row r="1979" spans="3:4" x14ac:dyDescent="0.2">
      <c r="C1979" s="27"/>
      <c r="D1979" s="27"/>
    </row>
    <row r="1980" spans="3:4" x14ac:dyDescent="0.2">
      <c r="C1980" s="27"/>
      <c r="D1980" s="27"/>
    </row>
    <row r="1981" spans="3:4" x14ac:dyDescent="0.2">
      <c r="C1981" s="27"/>
      <c r="D1981" s="27"/>
    </row>
    <row r="1982" spans="3:4" x14ac:dyDescent="0.2">
      <c r="C1982" s="27"/>
      <c r="D1982" s="27"/>
    </row>
    <row r="1983" spans="3:4" x14ac:dyDescent="0.2">
      <c r="C1983" s="27"/>
      <c r="D1983" s="27"/>
    </row>
    <row r="1984" spans="3:4" x14ac:dyDescent="0.2">
      <c r="C1984" s="27"/>
      <c r="D1984" s="27"/>
    </row>
    <row r="1985" spans="3:4" x14ac:dyDescent="0.2">
      <c r="C1985" s="27"/>
      <c r="D1985" s="27"/>
    </row>
    <row r="1986" spans="3:4" x14ac:dyDescent="0.2">
      <c r="C1986" s="27"/>
      <c r="D1986" s="27"/>
    </row>
    <row r="1987" spans="3:4" x14ac:dyDescent="0.2">
      <c r="C1987" s="27"/>
      <c r="D1987" s="27"/>
    </row>
    <row r="1988" spans="3:4" x14ac:dyDescent="0.2">
      <c r="C1988" s="27"/>
      <c r="D1988" s="27"/>
    </row>
    <row r="1989" spans="3:4" x14ac:dyDescent="0.2">
      <c r="C1989" s="27"/>
      <c r="D1989" s="27"/>
    </row>
    <row r="1990" spans="3:4" x14ac:dyDescent="0.2">
      <c r="C1990" s="27"/>
      <c r="D1990" s="27"/>
    </row>
    <row r="1991" spans="3:4" x14ac:dyDescent="0.2">
      <c r="C1991" s="27"/>
      <c r="D1991" s="27"/>
    </row>
    <row r="1992" spans="3:4" x14ac:dyDescent="0.2">
      <c r="C1992" s="27"/>
      <c r="D1992" s="27"/>
    </row>
    <row r="1993" spans="3:4" x14ac:dyDescent="0.2">
      <c r="C1993" s="27"/>
      <c r="D1993" s="27"/>
    </row>
    <row r="1994" spans="3:4" x14ac:dyDescent="0.2">
      <c r="C1994" s="27"/>
      <c r="D1994" s="27"/>
    </row>
    <row r="1995" spans="3:4" x14ac:dyDescent="0.2">
      <c r="C1995" s="27"/>
      <c r="D1995" s="27"/>
    </row>
    <row r="1996" spans="3:4" x14ac:dyDescent="0.2">
      <c r="C1996" s="27"/>
      <c r="D1996" s="27"/>
    </row>
    <row r="1997" spans="3:4" x14ac:dyDescent="0.2">
      <c r="C1997" s="27"/>
      <c r="D1997" s="27"/>
    </row>
    <row r="1998" spans="3:4" x14ac:dyDescent="0.2">
      <c r="C1998" s="27"/>
      <c r="D1998" s="27"/>
    </row>
    <row r="1999" spans="3:4" x14ac:dyDescent="0.2">
      <c r="C1999" s="27"/>
      <c r="D1999" s="27"/>
    </row>
    <row r="2000" spans="3:4" x14ac:dyDescent="0.2">
      <c r="C2000" s="27"/>
      <c r="D2000" s="27"/>
    </row>
    <row r="2001" spans="3:4" x14ac:dyDescent="0.2">
      <c r="C2001" s="27"/>
      <c r="D2001" s="27"/>
    </row>
    <row r="2002" spans="3:4" x14ac:dyDescent="0.2">
      <c r="C2002" s="27"/>
      <c r="D2002" s="27"/>
    </row>
    <row r="2003" spans="3:4" x14ac:dyDescent="0.2">
      <c r="C2003" s="27"/>
      <c r="D2003" s="27"/>
    </row>
    <row r="2004" spans="3:4" x14ac:dyDescent="0.2">
      <c r="C2004" s="27"/>
      <c r="D2004" s="27"/>
    </row>
    <row r="2005" spans="3:4" x14ac:dyDescent="0.2">
      <c r="C2005" s="27"/>
      <c r="D2005" s="27"/>
    </row>
    <row r="2006" spans="3:4" x14ac:dyDescent="0.2">
      <c r="C2006" s="27"/>
      <c r="D2006" s="27"/>
    </row>
    <row r="2007" spans="3:4" x14ac:dyDescent="0.2">
      <c r="C2007" s="27"/>
      <c r="D2007" s="27"/>
    </row>
    <row r="2008" spans="3:4" x14ac:dyDescent="0.2">
      <c r="C2008" s="27"/>
      <c r="D2008" s="27"/>
    </row>
    <row r="2009" spans="3:4" x14ac:dyDescent="0.2">
      <c r="C2009" s="27"/>
      <c r="D2009" s="27"/>
    </row>
    <row r="2010" spans="3:4" x14ac:dyDescent="0.2">
      <c r="C2010" s="27"/>
      <c r="D2010" s="27"/>
    </row>
    <row r="2011" spans="3:4" x14ac:dyDescent="0.2">
      <c r="C2011" s="27"/>
      <c r="D2011" s="27"/>
    </row>
    <row r="2012" spans="3:4" x14ac:dyDescent="0.2">
      <c r="C2012" s="27"/>
      <c r="D2012" s="27"/>
    </row>
    <row r="2013" spans="3:4" x14ac:dyDescent="0.2">
      <c r="C2013" s="27"/>
      <c r="D2013" s="27"/>
    </row>
    <row r="2014" spans="3:4" x14ac:dyDescent="0.2">
      <c r="C2014" s="27"/>
      <c r="D2014" s="27"/>
    </row>
    <row r="2015" spans="3:4" x14ac:dyDescent="0.2">
      <c r="C2015" s="27"/>
      <c r="D2015" s="27"/>
    </row>
    <row r="2016" spans="3:4" x14ac:dyDescent="0.2">
      <c r="C2016" s="27"/>
      <c r="D2016" s="27"/>
    </row>
    <row r="2017" spans="3:4" x14ac:dyDescent="0.2">
      <c r="C2017" s="27"/>
      <c r="D2017" s="27"/>
    </row>
    <row r="2018" spans="3:4" x14ac:dyDescent="0.2">
      <c r="C2018" s="27"/>
      <c r="D2018" s="27"/>
    </row>
    <row r="2019" spans="3:4" x14ac:dyDescent="0.2">
      <c r="C2019" s="27"/>
      <c r="D2019" s="27"/>
    </row>
    <row r="2020" spans="3:4" x14ac:dyDescent="0.2">
      <c r="C2020" s="27"/>
      <c r="D2020" s="27"/>
    </row>
    <row r="2021" spans="3:4" x14ac:dyDescent="0.2">
      <c r="C2021" s="27"/>
      <c r="D2021" s="27"/>
    </row>
    <row r="2022" spans="3:4" x14ac:dyDescent="0.2">
      <c r="C2022" s="27"/>
      <c r="D2022" s="27"/>
    </row>
    <row r="2023" spans="3:4" x14ac:dyDescent="0.2">
      <c r="C2023" s="27"/>
      <c r="D2023" s="27"/>
    </row>
    <row r="2024" spans="3:4" x14ac:dyDescent="0.2">
      <c r="C2024" s="27"/>
      <c r="D2024" s="27"/>
    </row>
    <row r="2025" spans="3:4" x14ac:dyDescent="0.2">
      <c r="C2025" s="27"/>
      <c r="D2025" s="27"/>
    </row>
    <row r="2026" spans="3:4" x14ac:dyDescent="0.2">
      <c r="C2026" s="27"/>
      <c r="D2026" s="27"/>
    </row>
    <row r="2027" spans="3:4" x14ac:dyDescent="0.2">
      <c r="C2027" s="27"/>
      <c r="D2027" s="27"/>
    </row>
    <row r="2028" spans="3:4" x14ac:dyDescent="0.2">
      <c r="C2028" s="27"/>
      <c r="D2028" s="27"/>
    </row>
    <row r="2029" spans="3:4" x14ac:dyDescent="0.2">
      <c r="C2029" s="27"/>
      <c r="D2029" s="27"/>
    </row>
    <row r="2030" spans="3:4" x14ac:dyDescent="0.2">
      <c r="C2030" s="27"/>
      <c r="D2030" s="27"/>
    </row>
    <row r="2031" spans="3:4" x14ac:dyDescent="0.2">
      <c r="C2031" s="27"/>
      <c r="D2031" s="27"/>
    </row>
    <row r="2032" spans="3:4" x14ac:dyDescent="0.2">
      <c r="C2032" s="27"/>
      <c r="D2032" s="27"/>
    </row>
    <row r="2033" spans="3:4" x14ac:dyDescent="0.2">
      <c r="C2033" s="27"/>
      <c r="D2033" s="27"/>
    </row>
    <row r="2034" spans="3:4" x14ac:dyDescent="0.2">
      <c r="C2034" s="27"/>
      <c r="D2034" s="27"/>
    </row>
    <row r="2035" spans="3:4" x14ac:dyDescent="0.2">
      <c r="C2035" s="27"/>
      <c r="D2035" s="27"/>
    </row>
    <row r="2036" spans="3:4" x14ac:dyDescent="0.2">
      <c r="C2036" s="27"/>
      <c r="D2036" s="27"/>
    </row>
    <row r="2037" spans="3:4" x14ac:dyDescent="0.2">
      <c r="C2037" s="27"/>
      <c r="D2037" s="27"/>
    </row>
    <row r="2038" spans="3:4" x14ac:dyDescent="0.2">
      <c r="C2038" s="27"/>
      <c r="D2038" s="27"/>
    </row>
    <row r="2039" spans="3:4" x14ac:dyDescent="0.2">
      <c r="C2039" s="27"/>
      <c r="D2039" s="27"/>
    </row>
    <row r="2040" spans="3:4" x14ac:dyDescent="0.2">
      <c r="C2040" s="27"/>
      <c r="D2040" s="27"/>
    </row>
    <row r="2041" spans="3:4" x14ac:dyDescent="0.2">
      <c r="C2041" s="27"/>
      <c r="D2041" s="27"/>
    </row>
    <row r="2042" spans="3:4" x14ac:dyDescent="0.2">
      <c r="C2042" s="27"/>
      <c r="D2042" s="27"/>
    </row>
    <row r="2043" spans="3:4" x14ac:dyDescent="0.2">
      <c r="C2043" s="27"/>
      <c r="D2043" s="27"/>
    </row>
    <row r="2044" spans="3:4" x14ac:dyDescent="0.2">
      <c r="C2044" s="27"/>
      <c r="D2044" s="27"/>
    </row>
    <row r="2045" spans="3:4" x14ac:dyDescent="0.2">
      <c r="C2045" s="27"/>
      <c r="D2045" s="27"/>
    </row>
    <row r="2046" spans="3:4" x14ac:dyDescent="0.2">
      <c r="C2046" s="27"/>
      <c r="D2046" s="27"/>
    </row>
    <row r="2047" spans="3:4" x14ac:dyDescent="0.2">
      <c r="C2047" s="27"/>
      <c r="D2047" s="27"/>
    </row>
    <row r="2048" spans="3:4" x14ac:dyDescent="0.2">
      <c r="C2048" s="27"/>
      <c r="D2048" s="27"/>
    </row>
    <row r="2049" spans="3:4" x14ac:dyDescent="0.2">
      <c r="C2049" s="27"/>
      <c r="D2049" s="27"/>
    </row>
    <row r="2050" spans="3:4" x14ac:dyDescent="0.2">
      <c r="C2050" s="27"/>
      <c r="D2050" s="27"/>
    </row>
    <row r="2051" spans="3:4" x14ac:dyDescent="0.2">
      <c r="C2051" s="27"/>
      <c r="D2051" s="27"/>
    </row>
    <row r="2052" spans="3:4" x14ac:dyDescent="0.2">
      <c r="C2052" s="27"/>
      <c r="D2052" s="27"/>
    </row>
    <row r="2053" spans="3:4" x14ac:dyDescent="0.2">
      <c r="C2053" s="27"/>
      <c r="D2053" s="27"/>
    </row>
    <row r="2054" spans="3:4" x14ac:dyDescent="0.2">
      <c r="C2054" s="27"/>
      <c r="D2054" s="27"/>
    </row>
    <row r="2055" spans="3:4" x14ac:dyDescent="0.2">
      <c r="C2055" s="27"/>
      <c r="D2055" s="27"/>
    </row>
    <row r="2056" spans="3:4" x14ac:dyDescent="0.2">
      <c r="C2056" s="27"/>
      <c r="D2056" s="27"/>
    </row>
    <row r="2057" spans="3:4" x14ac:dyDescent="0.2">
      <c r="C2057" s="27"/>
      <c r="D2057" s="27"/>
    </row>
    <row r="2058" spans="3:4" x14ac:dyDescent="0.2">
      <c r="C2058" s="27"/>
      <c r="D2058" s="27"/>
    </row>
    <row r="2059" spans="3:4" x14ac:dyDescent="0.2">
      <c r="C2059" s="27"/>
      <c r="D2059" s="27"/>
    </row>
    <row r="2060" spans="3:4" x14ac:dyDescent="0.2">
      <c r="C2060" s="27"/>
      <c r="D2060" s="27"/>
    </row>
    <row r="2061" spans="3:4" x14ac:dyDescent="0.2">
      <c r="C2061" s="27"/>
      <c r="D2061" s="27"/>
    </row>
    <row r="2062" spans="3:4" x14ac:dyDescent="0.2">
      <c r="C2062" s="27"/>
      <c r="D2062" s="27"/>
    </row>
    <row r="2063" spans="3:4" x14ac:dyDescent="0.2">
      <c r="C2063" s="27"/>
      <c r="D2063" s="27"/>
    </row>
    <row r="2064" spans="3:4" x14ac:dyDescent="0.2">
      <c r="C2064" s="27"/>
      <c r="D2064" s="27"/>
    </row>
    <row r="2065" spans="3:4" x14ac:dyDescent="0.2">
      <c r="C2065" s="27"/>
      <c r="D2065" s="27"/>
    </row>
    <row r="2066" spans="3:4" x14ac:dyDescent="0.2">
      <c r="C2066" s="27"/>
      <c r="D2066" s="27"/>
    </row>
    <row r="2067" spans="3:4" x14ac:dyDescent="0.2">
      <c r="C2067" s="27"/>
      <c r="D2067" s="27"/>
    </row>
    <row r="2068" spans="3:4" x14ac:dyDescent="0.2">
      <c r="C2068" s="27"/>
      <c r="D2068" s="27"/>
    </row>
    <row r="2069" spans="3:4" x14ac:dyDescent="0.2">
      <c r="C2069" s="27"/>
      <c r="D2069" s="27"/>
    </row>
    <row r="2070" spans="3:4" x14ac:dyDescent="0.2">
      <c r="C2070" s="27"/>
      <c r="D2070" s="27"/>
    </row>
    <row r="2071" spans="3:4" x14ac:dyDescent="0.2">
      <c r="C2071" s="27"/>
      <c r="D2071" s="27"/>
    </row>
    <row r="2072" spans="3:4" x14ac:dyDescent="0.2">
      <c r="C2072" s="27"/>
      <c r="D2072" s="27"/>
    </row>
    <row r="2073" spans="3:4" x14ac:dyDescent="0.2">
      <c r="C2073" s="27"/>
      <c r="D2073" s="27"/>
    </row>
    <row r="2074" spans="3:4" x14ac:dyDescent="0.2">
      <c r="C2074" s="27"/>
      <c r="D2074" s="27"/>
    </row>
    <row r="2075" spans="3:4" x14ac:dyDescent="0.2">
      <c r="C2075" s="27"/>
      <c r="D2075" s="27"/>
    </row>
    <row r="2076" spans="3:4" x14ac:dyDescent="0.2">
      <c r="C2076" s="27"/>
      <c r="D2076" s="27"/>
    </row>
    <row r="2077" spans="3:4" x14ac:dyDescent="0.2">
      <c r="C2077" s="27"/>
      <c r="D2077" s="27"/>
    </row>
    <row r="2078" spans="3:4" x14ac:dyDescent="0.2">
      <c r="C2078" s="27"/>
      <c r="D2078" s="27"/>
    </row>
    <row r="2079" spans="3:4" x14ac:dyDescent="0.2">
      <c r="C2079" s="27"/>
      <c r="D2079" s="27"/>
    </row>
    <row r="2080" spans="3:4" x14ac:dyDescent="0.2">
      <c r="C2080" s="27"/>
      <c r="D2080" s="27"/>
    </row>
    <row r="2081" spans="3:4" x14ac:dyDescent="0.2">
      <c r="C2081" s="27"/>
      <c r="D2081" s="27"/>
    </row>
    <row r="2082" spans="3:4" x14ac:dyDescent="0.2">
      <c r="C2082" s="27"/>
      <c r="D2082" s="27"/>
    </row>
    <row r="2083" spans="3:4" x14ac:dyDescent="0.2">
      <c r="C2083" s="27"/>
      <c r="D2083" s="27"/>
    </row>
    <row r="2084" spans="3:4" x14ac:dyDescent="0.2">
      <c r="C2084" s="27"/>
      <c r="D2084" s="27"/>
    </row>
    <row r="2085" spans="3:4" x14ac:dyDescent="0.2">
      <c r="C2085" s="27"/>
      <c r="D2085" s="27"/>
    </row>
    <row r="2086" spans="3:4" x14ac:dyDescent="0.2">
      <c r="C2086" s="27"/>
      <c r="D2086" s="27"/>
    </row>
    <row r="2087" spans="3:4" x14ac:dyDescent="0.2">
      <c r="C2087" s="27"/>
      <c r="D2087" s="27"/>
    </row>
    <row r="2088" spans="3:4" x14ac:dyDescent="0.2">
      <c r="C2088" s="27"/>
      <c r="D2088" s="27"/>
    </row>
    <row r="2089" spans="3:4" x14ac:dyDescent="0.2">
      <c r="C2089" s="27"/>
      <c r="D2089" s="27"/>
    </row>
    <row r="2090" spans="3:4" x14ac:dyDescent="0.2">
      <c r="C2090" s="27"/>
      <c r="D2090" s="27"/>
    </row>
    <row r="2091" spans="3:4" x14ac:dyDescent="0.2">
      <c r="C2091" s="27"/>
      <c r="D2091" s="27"/>
    </row>
    <row r="2092" spans="3:4" x14ac:dyDescent="0.2">
      <c r="C2092" s="27"/>
      <c r="D2092" s="27"/>
    </row>
    <row r="2093" spans="3:4" x14ac:dyDescent="0.2">
      <c r="C2093" s="27"/>
      <c r="D2093" s="27"/>
    </row>
    <row r="2094" spans="3:4" x14ac:dyDescent="0.2">
      <c r="C2094" s="27"/>
      <c r="D2094" s="27"/>
    </row>
    <row r="2095" spans="3:4" x14ac:dyDescent="0.2">
      <c r="C2095" s="27"/>
      <c r="D2095" s="27"/>
    </row>
    <row r="2096" spans="3:4" x14ac:dyDescent="0.2">
      <c r="C2096" s="27"/>
      <c r="D2096" s="27"/>
    </row>
    <row r="2097" spans="3:4" x14ac:dyDescent="0.2">
      <c r="C2097" s="27"/>
      <c r="D2097" s="27"/>
    </row>
    <row r="2098" spans="3:4" x14ac:dyDescent="0.2">
      <c r="C2098" s="27"/>
      <c r="D2098" s="27"/>
    </row>
    <row r="2099" spans="3:4" x14ac:dyDescent="0.2">
      <c r="C2099" s="27"/>
      <c r="D2099" s="27"/>
    </row>
    <row r="2100" spans="3:4" x14ac:dyDescent="0.2">
      <c r="C2100" s="27"/>
      <c r="D2100" s="27"/>
    </row>
    <row r="2101" spans="3:4" x14ac:dyDescent="0.2">
      <c r="C2101" s="27"/>
      <c r="D2101" s="27"/>
    </row>
    <row r="2102" spans="3:4" x14ac:dyDescent="0.2">
      <c r="C2102" s="27"/>
      <c r="D2102" s="27"/>
    </row>
    <row r="2103" spans="3:4" x14ac:dyDescent="0.2">
      <c r="C2103" s="27"/>
      <c r="D2103" s="27"/>
    </row>
    <row r="2104" spans="3:4" x14ac:dyDescent="0.2">
      <c r="C2104" s="27"/>
      <c r="D2104" s="27"/>
    </row>
    <row r="2105" spans="3:4" x14ac:dyDescent="0.2">
      <c r="C2105" s="27"/>
      <c r="D2105" s="27"/>
    </row>
    <row r="2106" spans="3:4" x14ac:dyDescent="0.2">
      <c r="C2106" s="27"/>
      <c r="D2106" s="27"/>
    </row>
    <row r="2107" spans="3:4" x14ac:dyDescent="0.2">
      <c r="C2107" s="27"/>
      <c r="D2107" s="27"/>
    </row>
    <row r="2108" spans="3:4" x14ac:dyDescent="0.2">
      <c r="C2108" s="27"/>
      <c r="D2108" s="27"/>
    </row>
    <row r="2109" spans="3:4" x14ac:dyDescent="0.2">
      <c r="C2109" s="27"/>
      <c r="D2109" s="27"/>
    </row>
    <row r="2110" spans="3:4" x14ac:dyDescent="0.2">
      <c r="C2110" s="27"/>
      <c r="D2110" s="27"/>
    </row>
    <row r="2111" spans="3:4" x14ac:dyDescent="0.2">
      <c r="C2111" s="27"/>
      <c r="D2111" s="27"/>
    </row>
    <row r="2112" spans="3:4" x14ac:dyDescent="0.2">
      <c r="C2112" s="27"/>
      <c r="D2112" s="27"/>
    </row>
    <row r="2113" spans="3:4" x14ac:dyDescent="0.2">
      <c r="C2113" s="27"/>
      <c r="D2113" s="27"/>
    </row>
    <row r="2114" spans="3:4" x14ac:dyDescent="0.2">
      <c r="C2114" s="27"/>
      <c r="D2114" s="27"/>
    </row>
    <row r="2115" spans="3:4" x14ac:dyDescent="0.2">
      <c r="C2115" s="27"/>
      <c r="D2115" s="27"/>
    </row>
    <row r="2116" spans="3:4" x14ac:dyDescent="0.2">
      <c r="C2116" s="27"/>
      <c r="D2116" s="27"/>
    </row>
    <row r="2117" spans="3:4" x14ac:dyDescent="0.2">
      <c r="C2117" s="27"/>
      <c r="D2117" s="27"/>
    </row>
    <row r="2118" spans="3:4" x14ac:dyDescent="0.2">
      <c r="C2118" s="27"/>
      <c r="D2118" s="27"/>
    </row>
    <row r="2119" spans="3:4" x14ac:dyDescent="0.2">
      <c r="C2119" s="27"/>
      <c r="D2119" s="27"/>
    </row>
    <row r="2120" spans="3:4" x14ac:dyDescent="0.2">
      <c r="C2120" s="27"/>
      <c r="D2120" s="27"/>
    </row>
    <row r="2121" spans="3:4" x14ac:dyDescent="0.2">
      <c r="C2121" s="27"/>
      <c r="D2121" s="27"/>
    </row>
    <row r="2122" spans="3:4" x14ac:dyDescent="0.2">
      <c r="C2122" s="27"/>
      <c r="D2122" s="27"/>
    </row>
    <row r="2123" spans="3:4" x14ac:dyDescent="0.2">
      <c r="C2123" s="27"/>
      <c r="D2123" s="27"/>
    </row>
    <row r="2124" spans="3:4" x14ac:dyDescent="0.2">
      <c r="C2124" s="27"/>
      <c r="D2124" s="27"/>
    </row>
    <row r="2125" spans="3:4" x14ac:dyDescent="0.2">
      <c r="C2125" s="27"/>
      <c r="D2125" s="27"/>
    </row>
    <row r="2126" spans="3:4" x14ac:dyDescent="0.2">
      <c r="C2126" s="27"/>
      <c r="D2126" s="27"/>
    </row>
    <row r="2127" spans="3:4" x14ac:dyDescent="0.2">
      <c r="C2127" s="27"/>
      <c r="D2127" s="27"/>
    </row>
    <row r="2128" spans="3:4" x14ac:dyDescent="0.2">
      <c r="C2128" s="27"/>
      <c r="D2128" s="27"/>
    </row>
    <row r="2129" spans="3:4" x14ac:dyDescent="0.2">
      <c r="C2129" s="27"/>
      <c r="D2129" s="27"/>
    </row>
    <row r="2130" spans="3:4" x14ac:dyDescent="0.2">
      <c r="C2130" s="27"/>
      <c r="D2130" s="27"/>
    </row>
    <row r="2131" spans="3:4" x14ac:dyDescent="0.2">
      <c r="C2131" s="27"/>
      <c r="D2131" s="27"/>
    </row>
    <row r="2132" spans="3:4" x14ac:dyDescent="0.2">
      <c r="C2132" s="27"/>
      <c r="D2132" s="27"/>
    </row>
    <row r="2133" spans="3:4" x14ac:dyDescent="0.2">
      <c r="C2133" s="27"/>
      <c r="D2133" s="27"/>
    </row>
    <row r="2134" spans="3:4" x14ac:dyDescent="0.2">
      <c r="C2134" s="27"/>
      <c r="D2134" s="27"/>
    </row>
    <row r="2135" spans="3:4" x14ac:dyDescent="0.2">
      <c r="C2135" s="27"/>
      <c r="D2135" s="27"/>
    </row>
    <row r="2136" spans="3:4" x14ac:dyDescent="0.2">
      <c r="C2136" s="27"/>
      <c r="D2136" s="27"/>
    </row>
    <row r="2137" spans="3:4" x14ac:dyDescent="0.2">
      <c r="C2137" s="27"/>
      <c r="D2137" s="27"/>
    </row>
    <row r="2138" spans="3:4" x14ac:dyDescent="0.2">
      <c r="C2138" s="27"/>
      <c r="D2138" s="27"/>
    </row>
    <row r="2139" spans="3:4" x14ac:dyDescent="0.2">
      <c r="C2139" s="27"/>
      <c r="D2139" s="27"/>
    </row>
    <row r="2140" spans="3:4" x14ac:dyDescent="0.2">
      <c r="C2140" s="27"/>
      <c r="D2140" s="27"/>
    </row>
    <row r="2141" spans="3:4" x14ac:dyDescent="0.2">
      <c r="C2141" s="27"/>
      <c r="D2141" s="27"/>
    </row>
    <row r="2142" spans="3:4" x14ac:dyDescent="0.2">
      <c r="C2142" s="27"/>
      <c r="D2142" s="27"/>
    </row>
    <row r="2143" spans="3:4" x14ac:dyDescent="0.2">
      <c r="C2143" s="27"/>
      <c r="D2143" s="27"/>
    </row>
    <row r="2144" spans="3:4" x14ac:dyDescent="0.2">
      <c r="C2144" s="27"/>
      <c r="D2144" s="27"/>
    </row>
    <row r="2145" spans="3:4" x14ac:dyDescent="0.2">
      <c r="C2145" s="27"/>
      <c r="D2145" s="27"/>
    </row>
    <row r="2146" spans="3:4" x14ac:dyDescent="0.2">
      <c r="C2146" s="27"/>
      <c r="D2146" s="27"/>
    </row>
    <row r="2147" spans="3:4" x14ac:dyDescent="0.2">
      <c r="C2147" s="27"/>
      <c r="D2147" s="27"/>
    </row>
    <row r="2148" spans="3:4" x14ac:dyDescent="0.2">
      <c r="C2148" s="27"/>
      <c r="D2148" s="27"/>
    </row>
    <row r="2149" spans="3:4" x14ac:dyDescent="0.2">
      <c r="C2149" s="27"/>
      <c r="D2149" s="27"/>
    </row>
    <row r="2150" spans="3:4" x14ac:dyDescent="0.2">
      <c r="C2150" s="27"/>
      <c r="D2150" s="27"/>
    </row>
    <row r="2151" spans="3:4" x14ac:dyDescent="0.2">
      <c r="C2151" s="27"/>
      <c r="D2151" s="27"/>
    </row>
    <row r="2152" spans="3:4" x14ac:dyDescent="0.2">
      <c r="C2152" s="27"/>
      <c r="D2152" s="27"/>
    </row>
    <row r="2153" spans="3:4" x14ac:dyDescent="0.2">
      <c r="C2153" s="27"/>
      <c r="D2153" s="27"/>
    </row>
    <row r="2154" spans="3:4" x14ac:dyDescent="0.2">
      <c r="C2154" s="27"/>
      <c r="D2154" s="27"/>
    </row>
    <row r="2155" spans="3:4" x14ac:dyDescent="0.2">
      <c r="C2155" s="27"/>
      <c r="D2155" s="27"/>
    </row>
    <row r="2156" spans="3:4" x14ac:dyDescent="0.2">
      <c r="C2156" s="27"/>
      <c r="D2156" s="27"/>
    </row>
    <row r="2157" spans="3:4" x14ac:dyDescent="0.2">
      <c r="C2157" s="27"/>
      <c r="D2157" s="27"/>
    </row>
    <row r="2158" spans="3:4" x14ac:dyDescent="0.2">
      <c r="C2158" s="27"/>
      <c r="D2158" s="27"/>
    </row>
    <row r="2159" spans="3:4" x14ac:dyDescent="0.2">
      <c r="C2159" s="27"/>
      <c r="D2159" s="27"/>
    </row>
    <row r="2160" spans="3:4" x14ac:dyDescent="0.2">
      <c r="C2160" s="27"/>
      <c r="D2160" s="27"/>
    </row>
    <row r="2161" spans="3:4" x14ac:dyDescent="0.2">
      <c r="C2161" s="27"/>
      <c r="D2161" s="27"/>
    </row>
    <row r="2162" spans="3:4" x14ac:dyDescent="0.2">
      <c r="C2162" s="27"/>
      <c r="D2162" s="27"/>
    </row>
    <row r="2163" spans="3:4" x14ac:dyDescent="0.2">
      <c r="C2163" s="27"/>
      <c r="D2163" s="27"/>
    </row>
    <row r="2164" spans="3:4" x14ac:dyDescent="0.2">
      <c r="C2164" s="27"/>
      <c r="D2164" s="27"/>
    </row>
    <row r="2165" spans="3:4" x14ac:dyDescent="0.2">
      <c r="C2165" s="27"/>
      <c r="D2165" s="27"/>
    </row>
    <row r="2166" spans="3:4" x14ac:dyDescent="0.2">
      <c r="C2166" s="27"/>
      <c r="D2166" s="27"/>
    </row>
    <row r="2167" spans="3:4" x14ac:dyDescent="0.2">
      <c r="C2167" s="27"/>
      <c r="D2167" s="27"/>
    </row>
    <row r="2168" spans="3:4" x14ac:dyDescent="0.2">
      <c r="C2168" s="27"/>
      <c r="D2168" s="27"/>
    </row>
    <row r="2169" spans="3:4" x14ac:dyDescent="0.2">
      <c r="C2169" s="27"/>
      <c r="D2169" s="27"/>
    </row>
    <row r="2170" spans="3:4" x14ac:dyDescent="0.2">
      <c r="C2170" s="27"/>
      <c r="D2170" s="27"/>
    </row>
    <row r="2171" spans="3:4" x14ac:dyDescent="0.2">
      <c r="C2171" s="27"/>
      <c r="D2171" s="27"/>
    </row>
    <row r="2172" spans="3:4" x14ac:dyDescent="0.2">
      <c r="C2172" s="27"/>
      <c r="D2172" s="27"/>
    </row>
    <row r="2173" spans="3:4" x14ac:dyDescent="0.2">
      <c r="C2173" s="27"/>
      <c r="D2173" s="27"/>
    </row>
    <row r="2174" spans="3:4" x14ac:dyDescent="0.2">
      <c r="C2174" s="27"/>
      <c r="D2174" s="27"/>
    </row>
    <row r="2175" spans="3:4" x14ac:dyDescent="0.2">
      <c r="C2175" s="27"/>
      <c r="D2175" s="27"/>
    </row>
    <row r="2176" spans="3:4" x14ac:dyDescent="0.2">
      <c r="C2176" s="27"/>
      <c r="D2176" s="27"/>
    </row>
    <row r="2177" spans="3:4" x14ac:dyDescent="0.2">
      <c r="C2177" s="27"/>
      <c r="D2177" s="27"/>
    </row>
    <row r="2178" spans="3:4" x14ac:dyDescent="0.2">
      <c r="C2178" s="27"/>
      <c r="D2178" s="27"/>
    </row>
    <row r="2179" spans="3:4" x14ac:dyDescent="0.2">
      <c r="C2179" s="27"/>
      <c r="D2179" s="27"/>
    </row>
    <row r="2180" spans="3:4" x14ac:dyDescent="0.2">
      <c r="C2180" s="27"/>
      <c r="D2180" s="27"/>
    </row>
    <row r="2181" spans="3:4" x14ac:dyDescent="0.2">
      <c r="C2181" s="27"/>
      <c r="D2181" s="27"/>
    </row>
    <row r="2182" spans="3:4" x14ac:dyDescent="0.2">
      <c r="C2182" s="27"/>
      <c r="D2182" s="27"/>
    </row>
    <row r="2183" spans="3:4" x14ac:dyDescent="0.2">
      <c r="C2183" s="27"/>
      <c r="D2183" s="27"/>
    </row>
    <row r="2184" spans="3:4" x14ac:dyDescent="0.2">
      <c r="C2184" s="27"/>
      <c r="D2184" s="27"/>
    </row>
    <row r="2185" spans="3:4" x14ac:dyDescent="0.2">
      <c r="C2185" s="27"/>
      <c r="D2185" s="27"/>
    </row>
    <row r="2186" spans="3:4" x14ac:dyDescent="0.2">
      <c r="C2186" s="27"/>
      <c r="D2186" s="27"/>
    </row>
    <row r="2187" spans="3:4" x14ac:dyDescent="0.2">
      <c r="C2187" s="27"/>
      <c r="D2187" s="27"/>
    </row>
    <row r="2188" spans="3:4" x14ac:dyDescent="0.2">
      <c r="C2188" s="27"/>
      <c r="D2188" s="27"/>
    </row>
    <row r="2189" spans="3:4" x14ac:dyDescent="0.2">
      <c r="C2189" s="27"/>
      <c r="D2189" s="27"/>
    </row>
    <row r="2190" spans="3:4" x14ac:dyDescent="0.2">
      <c r="C2190" s="27"/>
      <c r="D2190" s="27"/>
    </row>
    <row r="2191" spans="3:4" x14ac:dyDescent="0.2">
      <c r="C2191" s="27"/>
      <c r="D2191" s="27"/>
    </row>
    <row r="2192" spans="3:4" x14ac:dyDescent="0.2">
      <c r="C2192" s="27"/>
      <c r="D2192" s="27"/>
    </row>
    <row r="2193" spans="3:4" x14ac:dyDescent="0.2">
      <c r="C2193" s="27"/>
      <c r="D2193" s="27"/>
    </row>
    <row r="2194" spans="3:4" x14ac:dyDescent="0.2">
      <c r="C2194" s="27"/>
      <c r="D2194" s="27"/>
    </row>
    <row r="2195" spans="3:4" x14ac:dyDescent="0.2">
      <c r="C2195" s="27"/>
      <c r="D2195" s="27"/>
    </row>
    <row r="2196" spans="3:4" x14ac:dyDescent="0.2">
      <c r="C2196" s="27"/>
      <c r="D2196" s="27"/>
    </row>
    <row r="2197" spans="3:4" x14ac:dyDescent="0.2">
      <c r="C2197" s="27"/>
      <c r="D2197" s="27"/>
    </row>
    <row r="2198" spans="3:4" x14ac:dyDescent="0.2">
      <c r="C2198" s="27"/>
      <c r="D2198" s="27"/>
    </row>
    <row r="2199" spans="3:4" x14ac:dyDescent="0.2">
      <c r="C2199" s="27"/>
      <c r="D2199" s="27"/>
    </row>
    <row r="2200" spans="3:4" x14ac:dyDescent="0.2">
      <c r="C2200" s="27"/>
      <c r="D2200" s="27"/>
    </row>
    <row r="2201" spans="3:4" x14ac:dyDescent="0.2">
      <c r="C2201" s="27"/>
      <c r="D2201" s="27"/>
    </row>
    <row r="2202" spans="3:4" x14ac:dyDescent="0.2">
      <c r="C2202" s="27"/>
      <c r="D2202" s="27"/>
    </row>
    <row r="2203" spans="3:4" x14ac:dyDescent="0.2">
      <c r="C2203" s="27"/>
      <c r="D2203" s="27"/>
    </row>
    <row r="2204" spans="3:4" x14ac:dyDescent="0.2">
      <c r="C2204" s="27"/>
      <c r="D2204" s="27"/>
    </row>
    <row r="2205" spans="3:4" x14ac:dyDescent="0.2">
      <c r="C2205" s="27"/>
      <c r="D2205" s="27"/>
    </row>
    <row r="2206" spans="3:4" x14ac:dyDescent="0.2">
      <c r="C2206" s="27"/>
      <c r="D2206" s="27"/>
    </row>
    <row r="2207" spans="3:4" x14ac:dyDescent="0.2">
      <c r="C2207" s="27"/>
      <c r="D2207" s="27"/>
    </row>
    <row r="2208" spans="3:4" x14ac:dyDescent="0.2">
      <c r="C2208" s="27"/>
      <c r="D2208" s="27"/>
    </row>
    <row r="2209" spans="3:4" x14ac:dyDescent="0.2">
      <c r="C2209" s="27"/>
      <c r="D2209" s="27"/>
    </row>
    <row r="2210" spans="3:4" x14ac:dyDescent="0.2">
      <c r="C2210" s="27"/>
      <c r="D2210" s="27"/>
    </row>
    <row r="2211" spans="3:4" x14ac:dyDescent="0.2">
      <c r="C2211" s="27"/>
      <c r="D2211" s="27"/>
    </row>
    <row r="2212" spans="3:4" x14ac:dyDescent="0.2">
      <c r="C2212" s="27"/>
      <c r="D2212" s="27"/>
    </row>
    <row r="2213" spans="3:4" x14ac:dyDescent="0.2">
      <c r="C2213" s="27"/>
      <c r="D2213" s="27"/>
    </row>
    <row r="2214" spans="3:4" x14ac:dyDescent="0.2">
      <c r="C2214" s="27"/>
      <c r="D2214" s="27"/>
    </row>
    <row r="2215" spans="3:4" x14ac:dyDescent="0.2">
      <c r="C2215" s="27"/>
      <c r="D2215" s="27"/>
    </row>
    <row r="2216" spans="3:4" x14ac:dyDescent="0.2">
      <c r="C2216" s="27"/>
      <c r="D2216" s="27"/>
    </row>
    <row r="2217" spans="3:4" x14ac:dyDescent="0.2">
      <c r="C2217" s="27"/>
      <c r="D2217" s="27"/>
    </row>
    <row r="2218" spans="3:4" x14ac:dyDescent="0.2">
      <c r="C2218" s="27"/>
      <c r="D2218" s="27"/>
    </row>
    <row r="2219" spans="3:4" x14ac:dyDescent="0.2">
      <c r="C2219" s="27"/>
      <c r="D2219" s="27"/>
    </row>
    <row r="2220" spans="3:4" x14ac:dyDescent="0.2">
      <c r="C2220" s="27"/>
      <c r="D2220" s="27"/>
    </row>
    <row r="2221" spans="3:4" x14ac:dyDescent="0.2">
      <c r="C2221" s="27"/>
      <c r="D2221" s="27"/>
    </row>
    <row r="2222" spans="3:4" x14ac:dyDescent="0.2">
      <c r="C2222" s="27"/>
      <c r="D2222" s="27"/>
    </row>
    <row r="2223" spans="3:4" x14ac:dyDescent="0.2">
      <c r="C2223" s="27"/>
      <c r="D2223" s="27"/>
    </row>
    <row r="2224" spans="3:4" x14ac:dyDescent="0.2">
      <c r="C2224" s="27"/>
      <c r="D2224" s="27"/>
    </row>
    <row r="2225" spans="3:4" x14ac:dyDescent="0.2">
      <c r="C2225" s="27"/>
      <c r="D2225" s="27"/>
    </row>
    <row r="2226" spans="3:4" x14ac:dyDescent="0.2">
      <c r="C2226" s="27"/>
      <c r="D2226" s="27"/>
    </row>
    <row r="2227" spans="3:4" x14ac:dyDescent="0.2">
      <c r="C2227" s="27"/>
      <c r="D2227" s="27"/>
    </row>
    <row r="2228" spans="3:4" x14ac:dyDescent="0.2">
      <c r="C2228" s="27"/>
      <c r="D2228" s="27"/>
    </row>
    <row r="2229" spans="3:4" x14ac:dyDescent="0.2">
      <c r="C2229" s="27"/>
      <c r="D2229" s="27"/>
    </row>
    <row r="2230" spans="3:4" x14ac:dyDescent="0.2">
      <c r="C2230" s="27"/>
      <c r="D2230" s="27"/>
    </row>
    <row r="2231" spans="3:4" x14ac:dyDescent="0.2">
      <c r="C2231" s="27"/>
      <c r="D2231" s="27"/>
    </row>
    <row r="2232" spans="3:4" x14ac:dyDescent="0.2">
      <c r="C2232" s="27"/>
      <c r="D2232" s="27"/>
    </row>
    <row r="2233" spans="3:4" x14ac:dyDescent="0.2">
      <c r="C2233" s="27"/>
      <c r="D2233" s="27"/>
    </row>
    <row r="2234" spans="3:4" x14ac:dyDescent="0.2">
      <c r="C2234" s="27"/>
      <c r="D2234" s="27"/>
    </row>
    <row r="2235" spans="3:4" x14ac:dyDescent="0.2">
      <c r="C2235" s="27"/>
      <c r="D2235" s="27"/>
    </row>
    <row r="2236" spans="3:4" x14ac:dyDescent="0.2">
      <c r="C2236" s="27"/>
      <c r="D2236" s="27"/>
    </row>
    <row r="2237" spans="3:4" x14ac:dyDescent="0.2">
      <c r="C2237" s="27"/>
      <c r="D2237" s="27"/>
    </row>
    <row r="2238" spans="3:4" x14ac:dyDescent="0.2">
      <c r="C2238" s="27"/>
      <c r="D2238" s="27"/>
    </row>
    <row r="2239" spans="3:4" x14ac:dyDescent="0.2">
      <c r="C2239" s="27"/>
      <c r="D2239" s="27"/>
    </row>
    <row r="2240" spans="3:4" x14ac:dyDescent="0.2">
      <c r="C2240" s="27"/>
      <c r="D2240" s="27"/>
    </row>
    <row r="2241" spans="3:4" x14ac:dyDescent="0.2">
      <c r="C2241" s="27"/>
      <c r="D2241" s="27"/>
    </row>
    <row r="2242" spans="3:4" x14ac:dyDescent="0.2">
      <c r="C2242" s="27"/>
      <c r="D2242" s="27"/>
    </row>
    <row r="2243" spans="3:4" x14ac:dyDescent="0.2">
      <c r="C2243" s="27"/>
      <c r="D2243" s="27"/>
    </row>
    <row r="2244" spans="3:4" x14ac:dyDescent="0.2">
      <c r="C2244" s="27"/>
      <c r="D2244" s="27"/>
    </row>
    <row r="2245" spans="3:4" x14ac:dyDescent="0.2">
      <c r="C2245" s="27"/>
      <c r="D2245" s="27"/>
    </row>
    <row r="2246" spans="3:4" x14ac:dyDescent="0.2">
      <c r="C2246" s="27"/>
      <c r="D2246" s="27"/>
    </row>
    <row r="2247" spans="3:4" x14ac:dyDescent="0.2">
      <c r="C2247" s="27"/>
      <c r="D2247" s="27"/>
    </row>
    <row r="2248" spans="3:4" x14ac:dyDescent="0.2">
      <c r="C2248" s="27"/>
      <c r="D2248" s="27"/>
    </row>
    <row r="2249" spans="3:4" x14ac:dyDescent="0.2">
      <c r="C2249" s="27"/>
      <c r="D2249" s="27"/>
    </row>
    <row r="2250" spans="3:4" x14ac:dyDescent="0.2">
      <c r="C2250" s="27"/>
      <c r="D2250" s="27"/>
    </row>
    <row r="2251" spans="3:4" x14ac:dyDescent="0.2">
      <c r="C2251" s="27"/>
      <c r="D2251" s="27"/>
    </row>
    <row r="2252" spans="3:4" x14ac:dyDescent="0.2">
      <c r="C2252" s="27"/>
      <c r="D2252" s="27"/>
    </row>
    <row r="2253" spans="3:4" x14ac:dyDescent="0.2">
      <c r="C2253" s="27"/>
      <c r="D2253" s="27"/>
    </row>
    <row r="2254" spans="3:4" x14ac:dyDescent="0.2">
      <c r="C2254" s="27"/>
      <c r="D2254" s="27"/>
    </row>
    <row r="2255" spans="3:4" x14ac:dyDescent="0.2">
      <c r="C2255" s="27"/>
      <c r="D2255" s="27"/>
    </row>
    <row r="2256" spans="3:4" x14ac:dyDescent="0.2">
      <c r="C2256" s="27"/>
      <c r="D2256" s="27"/>
    </row>
    <row r="2257" spans="3:4" x14ac:dyDescent="0.2">
      <c r="C2257" s="27"/>
      <c r="D2257" s="27"/>
    </row>
    <row r="2258" spans="3:4" x14ac:dyDescent="0.2">
      <c r="C2258" s="27"/>
      <c r="D2258" s="27"/>
    </row>
    <row r="2259" spans="3:4" x14ac:dyDescent="0.2">
      <c r="C2259" s="27"/>
      <c r="D2259" s="27"/>
    </row>
    <row r="2260" spans="3:4" x14ac:dyDescent="0.2">
      <c r="C2260" s="27"/>
      <c r="D2260" s="27"/>
    </row>
    <row r="2261" spans="3:4" x14ac:dyDescent="0.2">
      <c r="C2261" s="27"/>
      <c r="D2261" s="27"/>
    </row>
    <row r="2262" spans="3:4" x14ac:dyDescent="0.2">
      <c r="C2262" s="27"/>
      <c r="D2262" s="27"/>
    </row>
    <row r="2263" spans="3:4" x14ac:dyDescent="0.2">
      <c r="C2263" s="27"/>
      <c r="D2263" s="27"/>
    </row>
    <row r="2264" spans="3:4" x14ac:dyDescent="0.2">
      <c r="C2264" s="27"/>
      <c r="D2264" s="27"/>
    </row>
    <row r="2265" spans="3:4" x14ac:dyDescent="0.2">
      <c r="C2265" s="27"/>
      <c r="D2265" s="27"/>
    </row>
    <row r="2266" spans="3:4" x14ac:dyDescent="0.2">
      <c r="C2266" s="27"/>
      <c r="D2266" s="27"/>
    </row>
    <row r="2267" spans="3:4" x14ac:dyDescent="0.2">
      <c r="C2267" s="27"/>
      <c r="D2267" s="27"/>
    </row>
    <row r="2268" spans="3:4" x14ac:dyDescent="0.2">
      <c r="C2268" s="27"/>
      <c r="D2268" s="27"/>
    </row>
    <row r="2269" spans="3:4" x14ac:dyDescent="0.2">
      <c r="C2269" s="27"/>
      <c r="D2269" s="27"/>
    </row>
    <row r="2270" spans="3:4" x14ac:dyDescent="0.2">
      <c r="C2270" s="27"/>
      <c r="D2270" s="27"/>
    </row>
    <row r="2271" spans="3:4" x14ac:dyDescent="0.2">
      <c r="C2271" s="27"/>
      <c r="D2271" s="27"/>
    </row>
    <row r="2272" spans="3:4" x14ac:dyDescent="0.2">
      <c r="C2272" s="27"/>
      <c r="D2272" s="27"/>
    </row>
    <row r="2273" spans="3:4" x14ac:dyDescent="0.2">
      <c r="C2273" s="27"/>
      <c r="D2273" s="27"/>
    </row>
    <row r="2274" spans="3:4" x14ac:dyDescent="0.2">
      <c r="C2274" s="27"/>
      <c r="D2274" s="27"/>
    </row>
    <row r="2275" spans="3:4" x14ac:dyDescent="0.2">
      <c r="C2275" s="27"/>
      <c r="D2275" s="27"/>
    </row>
    <row r="2276" spans="3:4" x14ac:dyDescent="0.2">
      <c r="C2276" s="27"/>
      <c r="D2276" s="27"/>
    </row>
    <row r="2277" spans="3:4" x14ac:dyDescent="0.2">
      <c r="C2277" s="27"/>
      <c r="D2277" s="27"/>
    </row>
    <row r="2278" spans="3:4" x14ac:dyDescent="0.2">
      <c r="C2278" s="27"/>
      <c r="D2278" s="27"/>
    </row>
    <row r="2279" spans="3:4" x14ac:dyDescent="0.2">
      <c r="C2279" s="27"/>
      <c r="D2279" s="27"/>
    </row>
    <row r="2280" spans="3:4" x14ac:dyDescent="0.2">
      <c r="C2280" s="27"/>
      <c r="D2280" s="27"/>
    </row>
    <row r="2281" spans="3:4" x14ac:dyDescent="0.2">
      <c r="C2281" s="27"/>
      <c r="D2281" s="27"/>
    </row>
    <row r="2282" spans="3:4" x14ac:dyDescent="0.2">
      <c r="C2282" s="27"/>
      <c r="D2282" s="27"/>
    </row>
    <row r="2283" spans="3:4" x14ac:dyDescent="0.2">
      <c r="C2283" s="27"/>
      <c r="D2283" s="27"/>
    </row>
    <row r="2284" spans="3:4" x14ac:dyDescent="0.2">
      <c r="C2284" s="27"/>
      <c r="D2284" s="27"/>
    </row>
    <row r="2285" spans="3:4" x14ac:dyDescent="0.2">
      <c r="C2285" s="27"/>
      <c r="D2285" s="27"/>
    </row>
    <row r="2286" spans="3:4" x14ac:dyDescent="0.2">
      <c r="C2286" s="27"/>
      <c r="D2286" s="27"/>
    </row>
    <row r="2287" spans="3:4" x14ac:dyDescent="0.2">
      <c r="C2287" s="27"/>
      <c r="D2287" s="27"/>
    </row>
    <row r="2288" spans="3:4" x14ac:dyDescent="0.2">
      <c r="C2288" s="27"/>
      <c r="D2288" s="27"/>
    </row>
    <row r="2289" spans="3:4" x14ac:dyDescent="0.2">
      <c r="C2289" s="27"/>
      <c r="D2289" s="27"/>
    </row>
    <row r="2290" spans="3:4" x14ac:dyDescent="0.2">
      <c r="C2290" s="27"/>
      <c r="D2290" s="27"/>
    </row>
    <row r="2291" spans="3:4" x14ac:dyDescent="0.2">
      <c r="C2291" s="27"/>
      <c r="D2291" s="27"/>
    </row>
    <row r="2292" spans="3:4" x14ac:dyDescent="0.2">
      <c r="C2292" s="27"/>
      <c r="D2292" s="27"/>
    </row>
    <row r="2293" spans="3:4" x14ac:dyDescent="0.2">
      <c r="C2293" s="27"/>
      <c r="D2293" s="27"/>
    </row>
    <row r="2294" spans="3:4" x14ac:dyDescent="0.2">
      <c r="C2294" s="27"/>
      <c r="D2294" s="27"/>
    </row>
    <row r="2295" spans="3:4" x14ac:dyDescent="0.2">
      <c r="C2295" s="27"/>
      <c r="D2295" s="27"/>
    </row>
    <row r="2296" spans="3:4" x14ac:dyDescent="0.2">
      <c r="C2296" s="27"/>
      <c r="D2296" s="27"/>
    </row>
    <row r="2297" spans="3:4" x14ac:dyDescent="0.2">
      <c r="C2297" s="27"/>
      <c r="D2297" s="27"/>
    </row>
    <row r="2298" spans="3:4" x14ac:dyDescent="0.2">
      <c r="C2298" s="27"/>
      <c r="D2298" s="27"/>
    </row>
    <row r="2299" spans="3:4" x14ac:dyDescent="0.2">
      <c r="C2299" s="27"/>
      <c r="D2299" s="27"/>
    </row>
    <row r="2300" spans="3:4" x14ac:dyDescent="0.2">
      <c r="C2300" s="27"/>
      <c r="D2300" s="27"/>
    </row>
    <row r="2301" spans="3:4" x14ac:dyDescent="0.2">
      <c r="C2301" s="27"/>
      <c r="D2301" s="27"/>
    </row>
    <row r="2302" spans="3:4" x14ac:dyDescent="0.2">
      <c r="C2302" s="27"/>
      <c r="D2302" s="27"/>
    </row>
    <row r="2303" spans="3:4" x14ac:dyDescent="0.2">
      <c r="C2303" s="27"/>
      <c r="D2303" s="27"/>
    </row>
    <row r="2304" spans="3:4" x14ac:dyDescent="0.2">
      <c r="C2304" s="27"/>
      <c r="D2304" s="27"/>
    </row>
    <row r="2305" spans="3:4" x14ac:dyDescent="0.2">
      <c r="C2305" s="27"/>
      <c r="D2305" s="27"/>
    </row>
    <row r="2306" spans="3:4" x14ac:dyDescent="0.2">
      <c r="C2306" s="27"/>
      <c r="D2306" s="27"/>
    </row>
    <row r="2307" spans="3:4" x14ac:dyDescent="0.2">
      <c r="C2307" s="27"/>
      <c r="D2307" s="27"/>
    </row>
    <row r="2308" spans="3:4" x14ac:dyDescent="0.2">
      <c r="C2308" s="27"/>
      <c r="D2308" s="27"/>
    </row>
    <row r="2309" spans="3:4" x14ac:dyDescent="0.2">
      <c r="C2309" s="27"/>
      <c r="D2309" s="27"/>
    </row>
    <row r="2310" spans="3:4" x14ac:dyDescent="0.2">
      <c r="C2310" s="27"/>
      <c r="D2310" s="27"/>
    </row>
    <row r="2311" spans="3:4" x14ac:dyDescent="0.2">
      <c r="C2311" s="27"/>
      <c r="D2311" s="27"/>
    </row>
    <row r="2312" spans="3:4" x14ac:dyDescent="0.2">
      <c r="C2312" s="27"/>
      <c r="D2312" s="27"/>
    </row>
    <row r="2313" spans="3:4" x14ac:dyDescent="0.2">
      <c r="C2313" s="27"/>
      <c r="D2313" s="27"/>
    </row>
    <row r="2314" spans="3:4" x14ac:dyDescent="0.2">
      <c r="C2314" s="27"/>
      <c r="D2314" s="27"/>
    </row>
    <row r="2315" spans="3:4" x14ac:dyDescent="0.2">
      <c r="C2315" s="27"/>
      <c r="D2315" s="27"/>
    </row>
    <row r="2316" spans="3:4" x14ac:dyDescent="0.2">
      <c r="C2316" s="27"/>
      <c r="D2316" s="27"/>
    </row>
    <row r="2317" spans="3:4" x14ac:dyDescent="0.2">
      <c r="C2317" s="27"/>
      <c r="D2317" s="27"/>
    </row>
    <row r="2318" spans="3:4" x14ac:dyDescent="0.2">
      <c r="C2318" s="27"/>
      <c r="D2318" s="27"/>
    </row>
    <row r="2319" spans="3:4" x14ac:dyDescent="0.2">
      <c r="C2319" s="27"/>
      <c r="D2319" s="27"/>
    </row>
    <row r="2320" spans="3:4" x14ac:dyDescent="0.2">
      <c r="C2320" s="27"/>
      <c r="D2320" s="27"/>
    </row>
    <row r="2321" spans="3:4" x14ac:dyDescent="0.2">
      <c r="C2321" s="27"/>
      <c r="D2321" s="27"/>
    </row>
    <row r="2322" spans="3:4" x14ac:dyDescent="0.2">
      <c r="C2322" s="27"/>
      <c r="D2322" s="27"/>
    </row>
    <row r="2323" spans="3:4" x14ac:dyDescent="0.2">
      <c r="C2323" s="27"/>
      <c r="D2323" s="27"/>
    </row>
    <row r="2324" spans="3:4" x14ac:dyDescent="0.2">
      <c r="C2324" s="27"/>
      <c r="D2324" s="27"/>
    </row>
    <row r="2325" spans="3:4" x14ac:dyDescent="0.2">
      <c r="C2325" s="27"/>
      <c r="D2325" s="27"/>
    </row>
    <row r="2326" spans="3:4" x14ac:dyDescent="0.2">
      <c r="C2326" s="27"/>
      <c r="D2326" s="27"/>
    </row>
    <row r="2327" spans="3:4" x14ac:dyDescent="0.2">
      <c r="C2327" s="27"/>
      <c r="D2327" s="27"/>
    </row>
    <row r="2328" spans="3:4" x14ac:dyDescent="0.2">
      <c r="C2328" s="27"/>
      <c r="D2328" s="27"/>
    </row>
    <row r="2329" spans="3:4" x14ac:dyDescent="0.2">
      <c r="C2329" s="27"/>
      <c r="D2329" s="27"/>
    </row>
    <row r="2330" spans="3:4" x14ac:dyDescent="0.2">
      <c r="C2330" s="27"/>
      <c r="D2330" s="27"/>
    </row>
    <row r="2331" spans="3:4" x14ac:dyDescent="0.2">
      <c r="C2331" s="27"/>
      <c r="D2331" s="27"/>
    </row>
    <row r="2332" spans="3:4" x14ac:dyDescent="0.2">
      <c r="C2332" s="27"/>
      <c r="D2332" s="27"/>
    </row>
    <row r="2333" spans="3:4" x14ac:dyDescent="0.2">
      <c r="C2333" s="27"/>
      <c r="D2333" s="27"/>
    </row>
    <row r="2334" spans="3:4" x14ac:dyDescent="0.2">
      <c r="C2334" s="27"/>
      <c r="D2334" s="27"/>
    </row>
    <row r="2335" spans="3:4" x14ac:dyDescent="0.2">
      <c r="C2335" s="27"/>
      <c r="D2335" s="27"/>
    </row>
    <row r="2336" spans="3:4" x14ac:dyDescent="0.2">
      <c r="C2336" s="27"/>
      <c r="D2336" s="27"/>
    </row>
    <row r="2337" spans="3:4" x14ac:dyDescent="0.2">
      <c r="C2337" s="27"/>
      <c r="D2337" s="27"/>
    </row>
    <row r="2338" spans="3:4" x14ac:dyDescent="0.2">
      <c r="C2338" s="27"/>
      <c r="D2338" s="27"/>
    </row>
    <row r="2339" spans="3:4" x14ac:dyDescent="0.2">
      <c r="C2339" s="27"/>
      <c r="D2339" s="27"/>
    </row>
    <row r="2340" spans="3:4" x14ac:dyDescent="0.2">
      <c r="C2340" s="27"/>
      <c r="D2340" s="27"/>
    </row>
    <row r="2341" spans="3:4" x14ac:dyDescent="0.2">
      <c r="C2341" s="27"/>
      <c r="D2341" s="27"/>
    </row>
    <row r="2342" spans="3:4" x14ac:dyDescent="0.2">
      <c r="C2342" s="27"/>
      <c r="D2342" s="27"/>
    </row>
    <row r="2343" spans="3:4" x14ac:dyDescent="0.2">
      <c r="C2343" s="27"/>
      <c r="D2343" s="27"/>
    </row>
    <row r="2344" spans="3:4" x14ac:dyDescent="0.2">
      <c r="C2344" s="27"/>
      <c r="D2344" s="27"/>
    </row>
    <row r="2345" spans="3:4" x14ac:dyDescent="0.2">
      <c r="C2345" s="27"/>
      <c r="D2345" s="27"/>
    </row>
    <row r="2346" spans="3:4" x14ac:dyDescent="0.2">
      <c r="C2346" s="27"/>
      <c r="D2346" s="27"/>
    </row>
    <row r="2347" spans="3:4" x14ac:dyDescent="0.2">
      <c r="C2347" s="27"/>
      <c r="D2347" s="27"/>
    </row>
    <row r="2348" spans="3:4" x14ac:dyDescent="0.2">
      <c r="C2348" s="27"/>
      <c r="D2348" s="27"/>
    </row>
    <row r="2349" spans="3:4" x14ac:dyDescent="0.2">
      <c r="C2349" s="27"/>
      <c r="D2349" s="27"/>
    </row>
    <row r="2350" spans="3:4" x14ac:dyDescent="0.2">
      <c r="C2350" s="27"/>
      <c r="D2350" s="27"/>
    </row>
    <row r="2351" spans="3:4" x14ac:dyDescent="0.2">
      <c r="C2351" s="27"/>
      <c r="D2351" s="27"/>
    </row>
    <row r="2352" spans="3:4" x14ac:dyDescent="0.2">
      <c r="C2352" s="27"/>
      <c r="D2352" s="27"/>
    </row>
    <row r="2353" spans="3:4" x14ac:dyDescent="0.2">
      <c r="C2353" s="27"/>
      <c r="D2353" s="27"/>
    </row>
    <row r="2354" spans="3:4" x14ac:dyDescent="0.2">
      <c r="C2354" s="27"/>
      <c r="D2354" s="27"/>
    </row>
    <row r="2355" spans="3:4" x14ac:dyDescent="0.2">
      <c r="C2355" s="27"/>
      <c r="D2355" s="27"/>
    </row>
    <row r="2356" spans="3:4" x14ac:dyDescent="0.2">
      <c r="C2356" s="27"/>
      <c r="D2356" s="27"/>
    </row>
    <row r="2357" spans="3:4" x14ac:dyDescent="0.2">
      <c r="C2357" s="27"/>
      <c r="D2357" s="27"/>
    </row>
    <row r="2358" spans="3:4" x14ac:dyDescent="0.2">
      <c r="C2358" s="27"/>
      <c r="D2358" s="27"/>
    </row>
    <row r="2359" spans="3:4" x14ac:dyDescent="0.2">
      <c r="C2359" s="27"/>
      <c r="D2359" s="27"/>
    </row>
    <row r="2360" spans="3:4" x14ac:dyDescent="0.2">
      <c r="C2360" s="27"/>
      <c r="D2360" s="27"/>
    </row>
    <row r="2361" spans="3:4" x14ac:dyDescent="0.2">
      <c r="C2361" s="27"/>
      <c r="D2361" s="27"/>
    </row>
    <row r="2362" spans="3:4" x14ac:dyDescent="0.2">
      <c r="C2362" s="27"/>
      <c r="D2362" s="27"/>
    </row>
    <row r="2363" spans="3:4" x14ac:dyDescent="0.2">
      <c r="C2363" s="27"/>
      <c r="D2363" s="27"/>
    </row>
    <row r="2364" spans="3:4" x14ac:dyDescent="0.2">
      <c r="C2364" s="27"/>
      <c r="D2364" s="27"/>
    </row>
    <row r="2365" spans="3:4" x14ac:dyDescent="0.2">
      <c r="C2365" s="27"/>
      <c r="D2365" s="27"/>
    </row>
    <row r="2366" spans="3:4" x14ac:dyDescent="0.2">
      <c r="C2366" s="27"/>
      <c r="D2366" s="27"/>
    </row>
    <row r="2367" spans="3:4" x14ac:dyDescent="0.2">
      <c r="C2367" s="27"/>
      <c r="D2367" s="27"/>
    </row>
    <row r="2368" spans="3:4" x14ac:dyDescent="0.2">
      <c r="C2368" s="27"/>
      <c r="D2368" s="27"/>
    </row>
    <row r="2369" spans="3:4" x14ac:dyDescent="0.2">
      <c r="C2369" s="27"/>
      <c r="D2369" s="27"/>
    </row>
    <row r="2370" spans="3:4" x14ac:dyDescent="0.2">
      <c r="C2370" s="27"/>
      <c r="D2370" s="27"/>
    </row>
    <row r="2371" spans="3:4" x14ac:dyDescent="0.2">
      <c r="C2371" s="27"/>
      <c r="D2371" s="27"/>
    </row>
    <row r="2372" spans="3:4" x14ac:dyDescent="0.2">
      <c r="C2372" s="27"/>
      <c r="D2372" s="27"/>
    </row>
    <row r="2373" spans="3:4" x14ac:dyDescent="0.2">
      <c r="C2373" s="27"/>
      <c r="D2373" s="27"/>
    </row>
    <row r="2374" spans="3:4" x14ac:dyDescent="0.2">
      <c r="C2374" s="27"/>
      <c r="D2374" s="27"/>
    </row>
    <row r="2375" spans="3:4" x14ac:dyDescent="0.2">
      <c r="C2375" s="27"/>
      <c r="D2375" s="27"/>
    </row>
    <row r="2376" spans="3:4" x14ac:dyDescent="0.2">
      <c r="C2376" s="27"/>
      <c r="D2376" s="27"/>
    </row>
    <row r="2377" spans="3:4" x14ac:dyDescent="0.2">
      <c r="C2377" s="27"/>
      <c r="D2377" s="27"/>
    </row>
    <row r="2378" spans="3:4" x14ac:dyDescent="0.2">
      <c r="C2378" s="27"/>
      <c r="D2378" s="27"/>
    </row>
    <row r="2379" spans="3:4" x14ac:dyDescent="0.2">
      <c r="C2379" s="27"/>
      <c r="D2379" s="27"/>
    </row>
    <row r="2380" spans="3:4" x14ac:dyDescent="0.2">
      <c r="C2380" s="27"/>
      <c r="D2380" s="27"/>
    </row>
    <row r="2381" spans="3:4" x14ac:dyDescent="0.2">
      <c r="C2381" s="27"/>
      <c r="D2381" s="27"/>
    </row>
    <row r="2382" spans="3:4" x14ac:dyDescent="0.2">
      <c r="C2382" s="27"/>
      <c r="D2382" s="27"/>
    </row>
    <row r="2383" spans="3:4" x14ac:dyDescent="0.2">
      <c r="C2383" s="27"/>
      <c r="D2383" s="27"/>
    </row>
    <row r="2384" spans="3:4" x14ac:dyDescent="0.2">
      <c r="C2384" s="27"/>
      <c r="D2384" s="27"/>
    </row>
    <row r="2385" spans="3:4" x14ac:dyDescent="0.2">
      <c r="C2385" s="27"/>
      <c r="D2385" s="27"/>
    </row>
    <row r="2386" spans="3:4" x14ac:dyDescent="0.2">
      <c r="C2386" s="27"/>
      <c r="D2386" s="27"/>
    </row>
    <row r="2387" spans="3:4" x14ac:dyDescent="0.2">
      <c r="C2387" s="27"/>
      <c r="D2387" s="27"/>
    </row>
    <row r="2388" spans="3:4" x14ac:dyDescent="0.2">
      <c r="C2388" s="27"/>
      <c r="D2388" s="27"/>
    </row>
    <row r="2389" spans="3:4" x14ac:dyDescent="0.2">
      <c r="C2389" s="27"/>
      <c r="D2389" s="27"/>
    </row>
    <row r="2390" spans="3:4" x14ac:dyDescent="0.2">
      <c r="C2390" s="27"/>
      <c r="D2390" s="27"/>
    </row>
    <row r="2391" spans="3:4" x14ac:dyDescent="0.2">
      <c r="C2391" s="27"/>
      <c r="D2391" s="27"/>
    </row>
    <row r="2392" spans="3:4" x14ac:dyDescent="0.2">
      <c r="C2392" s="27"/>
      <c r="D2392" s="27"/>
    </row>
    <row r="2393" spans="3:4" x14ac:dyDescent="0.2">
      <c r="C2393" s="27"/>
      <c r="D2393" s="27"/>
    </row>
    <row r="2394" spans="3:4" x14ac:dyDescent="0.2">
      <c r="C2394" s="27"/>
      <c r="D2394" s="27"/>
    </row>
    <row r="2395" spans="3:4" x14ac:dyDescent="0.2">
      <c r="C2395" s="27"/>
      <c r="D2395" s="27"/>
    </row>
    <row r="2396" spans="3:4" x14ac:dyDescent="0.2">
      <c r="C2396" s="27"/>
      <c r="D2396" s="27"/>
    </row>
    <row r="2397" spans="3:4" x14ac:dyDescent="0.2">
      <c r="C2397" s="27"/>
      <c r="D2397" s="27"/>
    </row>
    <row r="2398" spans="3:4" x14ac:dyDescent="0.2">
      <c r="C2398" s="27"/>
      <c r="D2398" s="27"/>
    </row>
    <row r="2399" spans="3:4" x14ac:dyDescent="0.2">
      <c r="C2399" s="27"/>
      <c r="D2399" s="27"/>
    </row>
    <row r="2400" spans="3:4" x14ac:dyDescent="0.2">
      <c r="C2400" s="27"/>
      <c r="D2400" s="27"/>
    </row>
    <row r="2401" spans="3:4" x14ac:dyDescent="0.2">
      <c r="C2401" s="27"/>
      <c r="D2401" s="27"/>
    </row>
    <row r="2402" spans="3:4" x14ac:dyDescent="0.2">
      <c r="C2402" s="27"/>
      <c r="D2402" s="27"/>
    </row>
    <row r="2403" spans="3:4" x14ac:dyDescent="0.2">
      <c r="C2403" s="27"/>
      <c r="D2403" s="27"/>
    </row>
    <row r="2404" spans="3:4" x14ac:dyDescent="0.2">
      <c r="C2404" s="27"/>
      <c r="D2404" s="27"/>
    </row>
    <row r="2405" spans="3:4" x14ac:dyDescent="0.2">
      <c r="C2405" s="27"/>
      <c r="D2405" s="27"/>
    </row>
    <row r="2406" spans="3:4" x14ac:dyDescent="0.2">
      <c r="C2406" s="27"/>
      <c r="D2406" s="27"/>
    </row>
    <row r="2407" spans="3:4" x14ac:dyDescent="0.2">
      <c r="C2407" s="27"/>
      <c r="D2407" s="27"/>
    </row>
    <row r="2408" spans="3:4" x14ac:dyDescent="0.2">
      <c r="C2408" s="27"/>
      <c r="D2408" s="27"/>
    </row>
    <row r="2409" spans="3:4" x14ac:dyDescent="0.2">
      <c r="C2409" s="27"/>
      <c r="D2409" s="27"/>
    </row>
    <row r="2410" spans="3:4" x14ac:dyDescent="0.2">
      <c r="C2410" s="27"/>
      <c r="D2410" s="27"/>
    </row>
    <row r="2411" spans="3:4" x14ac:dyDescent="0.2">
      <c r="C2411" s="27"/>
      <c r="D2411" s="27"/>
    </row>
    <row r="2412" spans="3:4" x14ac:dyDescent="0.2">
      <c r="C2412" s="27"/>
      <c r="D2412" s="27"/>
    </row>
    <row r="2413" spans="3:4" x14ac:dyDescent="0.2">
      <c r="C2413" s="27"/>
      <c r="D2413" s="27"/>
    </row>
    <row r="2414" spans="3:4" x14ac:dyDescent="0.2">
      <c r="C2414" s="27"/>
      <c r="D2414" s="27"/>
    </row>
    <row r="2415" spans="3:4" x14ac:dyDescent="0.2">
      <c r="C2415" s="27"/>
      <c r="D2415" s="27"/>
    </row>
    <row r="2416" spans="3:4" x14ac:dyDescent="0.2">
      <c r="C2416" s="27"/>
      <c r="D2416" s="27"/>
    </row>
    <row r="2417" spans="3:4" x14ac:dyDescent="0.2">
      <c r="C2417" s="27"/>
      <c r="D2417" s="27"/>
    </row>
    <row r="2418" spans="3:4" x14ac:dyDescent="0.2">
      <c r="C2418" s="27"/>
      <c r="D2418" s="27"/>
    </row>
    <row r="2419" spans="3:4" x14ac:dyDescent="0.2">
      <c r="C2419" s="27"/>
      <c r="D2419" s="27"/>
    </row>
    <row r="2420" spans="3:4" x14ac:dyDescent="0.2">
      <c r="C2420" s="27"/>
      <c r="D2420" s="27"/>
    </row>
    <row r="2421" spans="3:4" x14ac:dyDescent="0.2">
      <c r="C2421" s="27"/>
      <c r="D2421" s="27"/>
    </row>
    <row r="2422" spans="3:4" x14ac:dyDescent="0.2">
      <c r="C2422" s="27"/>
      <c r="D2422" s="27"/>
    </row>
    <row r="2423" spans="3:4" x14ac:dyDescent="0.2">
      <c r="C2423" s="27"/>
      <c r="D2423" s="27"/>
    </row>
    <row r="2424" spans="3:4" x14ac:dyDescent="0.2">
      <c r="C2424" s="27"/>
      <c r="D2424" s="27"/>
    </row>
    <row r="2425" spans="3:4" x14ac:dyDescent="0.2">
      <c r="C2425" s="27"/>
      <c r="D2425" s="27"/>
    </row>
    <row r="2426" spans="3:4" x14ac:dyDescent="0.2">
      <c r="C2426" s="27"/>
      <c r="D2426" s="27"/>
    </row>
    <row r="2427" spans="3:4" x14ac:dyDescent="0.2">
      <c r="C2427" s="27"/>
      <c r="D2427" s="27"/>
    </row>
    <row r="2428" spans="3:4" x14ac:dyDescent="0.2">
      <c r="C2428" s="27"/>
      <c r="D2428" s="27"/>
    </row>
    <row r="2429" spans="3:4" x14ac:dyDescent="0.2">
      <c r="C2429" s="27"/>
      <c r="D2429" s="27"/>
    </row>
    <row r="2430" spans="3:4" x14ac:dyDescent="0.2">
      <c r="C2430" s="27"/>
      <c r="D2430" s="27"/>
    </row>
    <row r="2431" spans="3:4" x14ac:dyDescent="0.2">
      <c r="C2431" s="27"/>
      <c r="D2431" s="27"/>
    </row>
    <row r="2432" spans="3:4" x14ac:dyDescent="0.2">
      <c r="C2432" s="27"/>
      <c r="D2432" s="27"/>
    </row>
    <row r="2433" spans="3:4" x14ac:dyDescent="0.2">
      <c r="C2433" s="27"/>
      <c r="D2433" s="27"/>
    </row>
    <row r="2434" spans="3:4" x14ac:dyDescent="0.2">
      <c r="C2434" s="27"/>
      <c r="D2434" s="27"/>
    </row>
    <row r="2435" spans="3:4" x14ac:dyDescent="0.2">
      <c r="C2435" s="27"/>
      <c r="D2435" s="27"/>
    </row>
    <row r="2436" spans="3:4" x14ac:dyDescent="0.2">
      <c r="C2436" s="27"/>
      <c r="D2436" s="27"/>
    </row>
    <row r="2437" spans="3:4" x14ac:dyDescent="0.2">
      <c r="C2437" s="27"/>
      <c r="D2437" s="27"/>
    </row>
    <row r="2438" spans="3:4" x14ac:dyDescent="0.2">
      <c r="C2438" s="27"/>
      <c r="D2438" s="27"/>
    </row>
    <row r="2439" spans="3:4" x14ac:dyDescent="0.2">
      <c r="C2439" s="27"/>
      <c r="D2439" s="27"/>
    </row>
    <row r="2440" spans="3:4" x14ac:dyDescent="0.2">
      <c r="C2440" s="27"/>
      <c r="D2440" s="27"/>
    </row>
    <row r="2441" spans="3:4" x14ac:dyDescent="0.2">
      <c r="C2441" s="27"/>
      <c r="D2441" s="27"/>
    </row>
    <row r="2442" spans="3:4" x14ac:dyDescent="0.2">
      <c r="C2442" s="27"/>
      <c r="D2442" s="27"/>
    </row>
    <row r="2443" spans="3:4" x14ac:dyDescent="0.2">
      <c r="C2443" s="27"/>
      <c r="D2443" s="27"/>
    </row>
    <row r="2444" spans="3:4" x14ac:dyDescent="0.2">
      <c r="C2444" s="27"/>
      <c r="D2444" s="27"/>
    </row>
    <row r="2445" spans="3:4" x14ac:dyDescent="0.2">
      <c r="C2445" s="27"/>
      <c r="D2445" s="27"/>
    </row>
    <row r="2446" spans="3:4" x14ac:dyDescent="0.2">
      <c r="C2446" s="27"/>
      <c r="D2446" s="27"/>
    </row>
    <row r="2447" spans="3:4" x14ac:dyDescent="0.2">
      <c r="C2447" s="27"/>
      <c r="D2447" s="27"/>
    </row>
    <row r="2448" spans="3:4" x14ac:dyDescent="0.2">
      <c r="C2448" s="27"/>
      <c r="D2448" s="27"/>
    </row>
    <row r="2449" spans="3:4" x14ac:dyDescent="0.2">
      <c r="C2449" s="27"/>
      <c r="D2449" s="27"/>
    </row>
    <row r="2450" spans="3:4" x14ac:dyDescent="0.2">
      <c r="C2450" s="27"/>
      <c r="D2450" s="27"/>
    </row>
    <row r="2451" spans="3:4" x14ac:dyDescent="0.2">
      <c r="C2451" s="27"/>
      <c r="D2451" s="27"/>
    </row>
    <row r="2452" spans="3:4" x14ac:dyDescent="0.2">
      <c r="C2452" s="27"/>
      <c r="D2452" s="27"/>
    </row>
    <row r="2453" spans="3:4" x14ac:dyDescent="0.2">
      <c r="C2453" s="27"/>
      <c r="D2453" s="27"/>
    </row>
    <row r="2454" spans="3:4" x14ac:dyDescent="0.2">
      <c r="C2454" s="27"/>
      <c r="D2454" s="27"/>
    </row>
    <row r="2455" spans="3:4" x14ac:dyDescent="0.2">
      <c r="C2455" s="27"/>
      <c r="D2455" s="27"/>
    </row>
    <row r="2456" spans="3:4" x14ac:dyDescent="0.2">
      <c r="C2456" s="27"/>
      <c r="D2456" s="27"/>
    </row>
    <row r="2457" spans="3:4" x14ac:dyDescent="0.2">
      <c r="C2457" s="27"/>
      <c r="D2457" s="27"/>
    </row>
    <row r="2458" spans="3:4" x14ac:dyDescent="0.2">
      <c r="C2458" s="27"/>
      <c r="D2458" s="27"/>
    </row>
    <row r="2459" spans="3:4" x14ac:dyDescent="0.2">
      <c r="C2459" s="27"/>
      <c r="D2459" s="27"/>
    </row>
    <row r="2460" spans="3:4" x14ac:dyDescent="0.2">
      <c r="C2460" s="27"/>
      <c r="D2460" s="27"/>
    </row>
    <row r="2461" spans="3:4" x14ac:dyDescent="0.2">
      <c r="C2461" s="27"/>
      <c r="D2461" s="27"/>
    </row>
    <row r="2462" spans="3:4" x14ac:dyDescent="0.2">
      <c r="C2462" s="27"/>
      <c r="D2462" s="27"/>
    </row>
    <row r="2463" spans="3:4" x14ac:dyDescent="0.2">
      <c r="C2463" s="27"/>
      <c r="D2463" s="27"/>
    </row>
    <row r="2464" spans="3:4" x14ac:dyDescent="0.2">
      <c r="C2464" s="27"/>
      <c r="D2464" s="27"/>
    </row>
    <row r="2465" spans="3:4" x14ac:dyDescent="0.2">
      <c r="C2465" s="27"/>
      <c r="D2465" s="27"/>
    </row>
    <row r="2466" spans="3:4" x14ac:dyDescent="0.2">
      <c r="C2466" s="27"/>
      <c r="D2466" s="27"/>
    </row>
    <row r="2467" spans="3:4" x14ac:dyDescent="0.2">
      <c r="C2467" s="27"/>
      <c r="D2467" s="27"/>
    </row>
    <row r="2468" spans="3:4" x14ac:dyDescent="0.2">
      <c r="C2468" s="27"/>
      <c r="D2468" s="27"/>
    </row>
    <row r="2469" spans="3:4" x14ac:dyDescent="0.2">
      <c r="C2469" s="27"/>
      <c r="D2469" s="27"/>
    </row>
    <row r="2470" spans="3:4" x14ac:dyDescent="0.2">
      <c r="C2470" s="27"/>
      <c r="D2470" s="27"/>
    </row>
    <row r="2471" spans="3:4" x14ac:dyDescent="0.2">
      <c r="C2471" s="27"/>
      <c r="D2471" s="27"/>
    </row>
    <row r="2472" spans="3:4" x14ac:dyDescent="0.2">
      <c r="C2472" s="27"/>
      <c r="D2472" s="27"/>
    </row>
    <row r="2473" spans="3:4" x14ac:dyDescent="0.2">
      <c r="C2473" s="27"/>
      <c r="D2473" s="27"/>
    </row>
    <row r="2474" spans="3:4" x14ac:dyDescent="0.2">
      <c r="C2474" s="27"/>
      <c r="D2474" s="27"/>
    </row>
    <row r="2475" spans="3:4" x14ac:dyDescent="0.2">
      <c r="C2475" s="27"/>
      <c r="D2475" s="27"/>
    </row>
    <row r="2476" spans="3:4" x14ac:dyDescent="0.2">
      <c r="C2476" s="27"/>
      <c r="D2476" s="27"/>
    </row>
    <row r="2477" spans="3:4" x14ac:dyDescent="0.2">
      <c r="C2477" s="27"/>
      <c r="D2477" s="27"/>
    </row>
    <row r="2478" spans="3:4" x14ac:dyDescent="0.2">
      <c r="C2478" s="27"/>
      <c r="D2478" s="27"/>
    </row>
    <row r="2479" spans="3:4" x14ac:dyDescent="0.2">
      <c r="C2479" s="27"/>
      <c r="D2479" s="27"/>
    </row>
    <row r="2480" spans="3:4" x14ac:dyDescent="0.2">
      <c r="C2480" s="27"/>
      <c r="D2480" s="27"/>
    </row>
    <row r="2481" spans="3:4" x14ac:dyDescent="0.2">
      <c r="C2481" s="27"/>
      <c r="D2481" s="27"/>
    </row>
    <row r="2482" spans="3:4" x14ac:dyDescent="0.2">
      <c r="C2482" s="27"/>
      <c r="D2482" s="27"/>
    </row>
    <row r="2483" spans="3:4" x14ac:dyDescent="0.2">
      <c r="C2483" s="27"/>
      <c r="D2483" s="27"/>
    </row>
    <row r="2484" spans="3:4" x14ac:dyDescent="0.2">
      <c r="C2484" s="27"/>
      <c r="D2484" s="27"/>
    </row>
    <row r="2485" spans="3:4" x14ac:dyDescent="0.2">
      <c r="C2485" s="27"/>
      <c r="D2485" s="27"/>
    </row>
    <row r="2486" spans="3:4" x14ac:dyDescent="0.2">
      <c r="C2486" s="27"/>
      <c r="D2486" s="27"/>
    </row>
    <row r="2487" spans="3:4" x14ac:dyDescent="0.2">
      <c r="C2487" s="27"/>
      <c r="D2487" s="27"/>
    </row>
    <row r="2488" spans="3:4" x14ac:dyDescent="0.2">
      <c r="C2488" s="27"/>
      <c r="D2488" s="27"/>
    </row>
    <row r="2489" spans="3:4" x14ac:dyDescent="0.2">
      <c r="C2489" s="27"/>
      <c r="D2489" s="27"/>
    </row>
    <row r="2490" spans="3:4" x14ac:dyDescent="0.2">
      <c r="C2490" s="27"/>
      <c r="D2490" s="27"/>
    </row>
    <row r="2491" spans="3:4" x14ac:dyDescent="0.2">
      <c r="C2491" s="27"/>
      <c r="D2491" s="27"/>
    </row>
    <row r="2492" spans="3:4" x14ac:dyDescent="0.2">
      <c r="C2492" s="27"/>
      <c r="D2492" s="27"/>
    </row>
    <row r="2493" spans="3:4" x14ac:dyDescent="0.2">
      <c r="C2493" s="27"/>
      <c r="D2493" s="27"/>
    </row>
    <row r="2494" spans="3:4" x14ac:dyDescent="0.2">
      <c r="C2494" s="27"/>
      <c r="D2494" s="27"/>
    </row>
    <row r="2495" spans="3:4" x14ac:dyDescent="0.2">
      <c r="C2495" s="27"/>
      <c r="D2495" s="27"/>
    </row>
    <row r="2496" spans="3:4" x14ac:dyDescent="0.2">
      <c r="C2496" s="27"/>
      <c r="D2496" s="27"/>
    </row>
    <row r="2497" spans="3:4" x14ac:dyDescent="0.2">
      <c r="C2497" s="27"/>
      <c r="D2497" s="27"/>
    </row>
    <row r="2498" spans="3:4" x14ac:dyDescent="0.2">
      <c r="C2498" s="27"/>
      <c r="D2498" s="27"/>
    </row>
    <row r="2499" spans="3:4" x14ac:dyDescent="0.2">
      <c r="C2499" s="27"/>
      <c r="D2499" s="27"/>
    </row>
    <row r="2500" spans="3:4" x14ac:dyDescent="0.2">
      <c r="C2500" s="27"/>
      <c r="D2500" s="27"/>
    </row>
    <row r="2501" spans="3:4" x14ac:dyDescent="0.2">
      <c r="C2501" s="27"/>
      <c r="D2501" s="27"/>
    </row>
    <row r="2502" spans="3:4" x14ac:dyDescent="0.2">
      <c r="C2502" s="27"/>
      <c r="D2502" s="27"/>
    </row>
    <row r="2503" spans="3:4" x14ac:dyDescent="0.2">
      <c r="C2503" s="27"/>
      <c r="D2503" s="27"/>
    </row>
    <row r="2504" spans="3:4" x14ac:dyDescent="0.2">
      <c r="C2504" s="27"/>
      <c r="D2504" s="27"/>
    </row>
    <row r="2505" spans="3:4" x14ac:dyDescent="0.2">
      <c r="C2505" s="27"/>
      <c r="D2505" s="27"/>
    </row>
    <row r="2506" spans="3:4" x14ac:dyDescent="0.2">
      <c r="C2506" s="27"/>
      <c r="D2506" s="27"/>
    </row>
    <row r="2507" spans="3:4" x14ac:dyDescent="0.2">
      <c r="C2507" s="27"/>
      <c r="D2507" s="27"/>
    </row>
    <row r="2508" spans="3:4" x14ac:dyDescent="0.2">
      <c r="C2508" s="27"/>
      <c r="D2508" s="27"/>
    </row>
    <row r="2509" spans="3:4" x14ac:dyDescent="0.2">
      <c r="C2509" s="27"/>
      <c r="D2509" s="27"/>
    </row>
    <row r="2510" spans="3:4" x14ac:dyDescent="0.2">
      <c r="C2510" s="27"/>
      <c r="D2510" s="27"/>
    </row>
    <row r="2511" spans="3:4" x14ac:dyDescent="0.2">
      <c r="C2511" s="27"/>
      <c r="D2511" s="27"/>
    </row>
    <row r="2512" spans="3:4" x14ac:dyDescent="0.2">
      <c r="C2512" s="27"/>
      <c r="D2512" s="27"/>
    </row>
    <row r="2513" spans="3:4" x14ac:dyDescent="0.2">
      <c r="C2513" s="27"/>
      <c r="D2513" s="27"/>
    </row>
    <row r="2514" spans="3:4" x14ac:dyDescent="0.2">
      <c r="C2514" s="27"/>
      <c r="D2514" s="27"/>
    </row>
    <row r="2515" spans="3:4" x14ac:dyDescent="0.2">
      <c r="C2515" s="27"/>
      <c r="D2515" s="27"/>
    </row>
    <row r="2516" spans="3:4" x14ac:dyDescent="0.2">
      <c r="C2516" s="27"/>
      <c r="D2516" s="27"/>
    </row>
    <row r="2517" spans="3:4" x14ac:dyDescent="0.2">
      <c r="C2517" s="27"/>
      <c r="D2517" s="27"/>
    </row>
    <row r="2518" spans="3:4" x14ac:dyDescent="0.2">
      <c r="C2518" s="27"/>
      <c r="D2518" s="27"/>
    </row>
    <row r="2519" spans="3:4" x14ac:dyDescent="0.2">
      <c r="C2519" s="27"/>
      <c r="D2519" s="27"/>
    </row>
    <row r="2520" spans="3:4" x14ac:dyDescent="0.2">
      <c r="C2520" s="27"/>
      <c r="D2520" s="27"/>
    </row>
    <row r="2521" spans="3:4" x14ac:dyDescent="0.2">
      <c r="C2521" s="27"/>
      <c r="D2521" s="27"/>
    </row>
    <row r="2522" spans="3:4" x14ac:dyDescent="0.2">
      <c r="C2522" s="27"/>
      <c r="D2522" s="27"/>
    </row>
    <row r="2523" spans="3:4" x14ac:dyDescent="0.2">
      <c r="C2523" s="27"/>
      <c r="D2523" s="27"/>
    </row>
    <row r="2524" spans="3:4" x14ac:dyDescent="0.2">
      <c r="C2524" s="27"/>
      <c r="D2524" s="27"/>
    </row>
    <row r="2525" spans="3:4" x14ac:dyDescent="0.2">
      <c r="C2525" s="27"/>
      <c r="D2525" s="27"/>
    </row>
    <row r="2526" spans="3:4" x14ac:dyDescent="0.2">
      <c r="C2526" s="27"/>
      <c r="D2526" s="27"/>
    </row>
    <row r="2527" spans="3:4" x14ac:dyDescent="0.2">
      <c r="C2527" s="27"/>
      <c r="D2527" s="27"/>
    </row>
    <row r="2528" spans="3:4" x14ac:dyDescent="0.2">
      <c r="C2528" s="27"/>
      <c r="D2528" s="27"/>
    </row>
    <row r="2529" spans="3:4" x14ac:dyDescent="0.2">
      <c r="C2529" s="27"/>
      <c r="D2529" s="27"/>
    </row>
    <row r="2530" spans="3:4" x14ac:dyDescent="0.2">
      <c r="C2530" s="27"/>
      <c r="D2530" s="27"/>
    </row>
    <row r="2531" spans="3:4" x14ac:dyDescent="0.2">
      <c r="C2531" s="27"/>
      <c r="D2531" s="27"/>
    </row>
    <row r="2532" spans="3:4" x14ac:dyDescent="0.2">
      <c r="C2532" s="27"/>
      <c r="D2532" s="27"/>
    </row>
    <row r="2533" spans="3:4" x14ac:dyDescent="0.2">
      <c r="C2533" s="27"/>
      <c r="D2533" s="27"/>
    </row>
    <row r="2534" spans="3:4" x14ac:dyDescent="0.2">
      <c r="C2534" s="27"/>
      <c r="D2534" s="27"/>
    </row>
    <row r="2535" spans="3:4" x14ac:dyDescent="0.2">
      <c r="C2535" s="27"/>
      <c r="D2535" s="27"/>
    </row>
    <row r="2536" spans="3:4" x14ac:dyDescent="0.2">
      <c r="C2536" s="27"/>
      <c r="D2536" s="27"/>
    </row>
    <row r="2537" spans="3:4" x14ac:dyDescent="0.2">
      <c r="C2537" s="27"/>
      <c r="D2537" s="27"/>
    </row>
    <row r="2538" spans="3:4" x14ac:dyDescent="0.2">
      <c r="C2538" s="27"/>
      <c r="D2538" s="27"/>
    </row>
    <row r="2539" spans="3:4" x14ac:dyDescent="0.2">
      <c r="C2539" s="27"/>
      <c r="D2539" s="27"/>
    </row>
    <row r="2540" spans="3:4" x14ac:dyDescent="0.2">
      <c r="C2540" s="27"/>
      <c r="D2540" s="27"/>
    </row>
    <row r="2541" spans="3:4" x14ac:dyDescent="0.2">
      <c r="C2541" s="27"/>
      <c r="D2541" s="27"/>
    </row>
    <row r="2542" spans="3:4" x14ac:dyDescent="0.2">
      <c r="C2542" s="27"/>
      <c r="D2542" s="27"/>
    </row>
    <row r="2543" spans="3:4" x14ac:dyDescent="0.2">
      <c r="C2543" s="27"/>
      <c r="D2543" s="27"/>
    </row>
    <row r="2544" spans="3:4" x14ac:dyDescent="0.2">
      <c r="C2544" s="27"/>
      <c r="D2544" s="27"/>
    </row>
    <row r="2545" spans="3:4" x14ac:dyDescent="0.2">
      <c r="C2545" s="27"/>
      <c r="D2545" s="27"/>
    </row>
    <row r="2546" spans="3:4" x14ac:dyDescent="0.2">
      <c r="C2546" s="27"/>
      <c r="D2546" s="27"/>
    </row>
    <row r="2547" spans="3:4" x14ac:dyDescent="0.2">
      <c r="C2547" s="27"/>
      <c r="D2547" s="27"/>
    </row>
    <row r="2548" spans="3:4" x14ac:dyDescent="0.2">
      <c r="C2548" s="27"/>
      <c r="D2548" s="27"/>
    </row>
    <row r="2549" spans="3:4" x14ac:dyDescent="0.2">
      <c r="C2549" s="27"/>
      <c r="D2549" s="27"/>
    </row>
    <row r="2550" spans="3:4" x14ac:dyDescent="0.2">
      <c r="C2550" s="27"/>
      <c r="D2550" s="27"/>
    </row>
    <row r="2551" spans="3:4" x14ac:dyDescent="0.2">
      <c r="C2551" s="27"/>
      <c r="D2551" s="27"/>
    </row>
    <row r="2552" spans="3:4" x14ac:dyDescent="0.2">
      <c r="C2552" s="27"/>
      <c r="D2552" s="27"/>
    </row>
    <row r="2553" spans="3:4" x14ac:dyDescent="0.2">
      <c r="C2553" s="27"/>
      <c r="D2553" s="27"/>
    </row>
    <row r="2554" spans="3:4" x14ac:dyDescent="0.2">
      <c r="C2554" s="27"/>
      <c r="D2554" s="27"/>
    </row>
    <row r="2555" spans="3:4" x14ac:dyDescent="0.2">
      <c r="C2555" s="27"/>
      <c r="D2555" s="27"/>
    </row>
    <row r="2556" spans="3:4" x14ac:dyDescent="0.2">
      <c r="C2556" s="27"/>
      <c r="D2556" s="27"/>
    </row>
    <row r="2557" spans="3:4" x14ac:dyDescent="0.2">
      <c r="C2557" s="27"/>
      <c r="D2557" s="27"/>
    </row>
    <row r="2558" spans="3:4" x14ac:dyDescent="0.2">
      <c r="C2558" s="27"/>
      <c r="D2558" s="27"/>
    </row>
    <row r="2559" spans="3:4" x14ac:dyDescent="0.2">
      <c r="C2559" s="27"/>
      <c r="D2559" s="27"/>
    </row>
    <row r="2560" spans="3:4" x14ac:dyDescent="0.2">
      <c r="C2560" s="27"/>
      <c r="D2560" s="27"/>
    </row>
    <row r="2561" spans="3:4" x14ac:dyDescent="0.2">
      <c r="C2561" s="27"/>
      <c r="D2561" s="27"/>
    </row>
  </sheetData>
  <phoneticPr fontId="8" type="noConversion"/>
  <hyperlinks>
    <hyperlink ref="H62505" r:id="rId1" display="http://vsolj.cetus-net.org/bulletin.html"/>
    <hyperlink ref="H62498" r:id="rId2" display="https://www.aavso.org/ejaavso"/>
    <hyperlink ref="I62505" r:id="rId3" display="http://vsolj.cetus-net.org/bulletin.html"/>
    <hyperlink ref="AQ56148" r:id="rId4" display="http://cdsbib.u-strasbg.fr/cgi-bin/cdsbib?1990RMxAA..21..381G"/>
    <hyperlink ref="H62502" r:id="rId5" display="https://www.aavso.org/ejaavso"/>
    <hyperlink ref="AP3512" r:id="rId6" display="http://cdsbib.u-strasbg.fr/cgi-bin/cdsbib?1990RMxAA..21..381G"/>
    <hyperlink ref="AP3515" r:id="rId7" display="http://cdsbib.u-strasbg.fr/cgi-bin/cdsbib?1990RMxAA..21..381G"/>
    <hyperlink ref="AP3513" r:id="rId8" display="http://cdsbib.u-strasbg.fr/cgi-bin/cdsbib?1990RMxAA..21..381G"/>
    <hyperlink ref="AP3497" r:id="rId9" display="http://cdsbib.u-strasbg.fr/cgi-bin/cdsbib?1990RMxAA..21..381G"/>
    <hyperlink ref="AQ3726" r:id="rId10" display="http://cdsbib.u-strasbg.fr/cgi-bin/cdsbib?1990RMxAA..21..381G"/>
    <hyperlink ref="AQ3730" r:id="rId11" display="http://cdsbib.u-strasbg.fr/cgi-bin/cdsbib?1990RMxAA..21..381G"/>
    <hyperlink ref="AQ63418" r:id="rId12" display="http://cdsbib.u-strasbg.fr/cgi-bin/cdsbib?1990RMxAA..21..381G"/>
    <hyperlink ref="I618" r:id="rId13" display="http://vsolj.cetus-net.org/bulletin.html"/>
    <hyperlink ref="H618" r:id="rId14" display="http://vsolj.cetus-net.org/bulletin.html"/>
    <hyperlink ref="AQ64079" r:id="rId15" display="http://cdsbib.u-strasbg.fr/cgi-bin/cdsbib?1990RMxAA..21..381G"/>
    <hyperlink ref="AQ64078" r:id="rId16" display="http://cdsbib.u-strasbg.fr/cgi-bin/cdsbib?1990RMxAA..21..381G"/>
    <hyperlink ref="AP1788" r:id="rId17" display="http://cdsbib.u-strasbg.fr/cgi-bin/cdsbib?1990RMxAA..21..381G"/>
    <hyperlink ref="AP1806" r:id="rId18" display="http://cdsbib.u-strasbg.fr/cgi-bin/cdsbib?1990RMxAA..21..381G"/>
    <hyperlink ref="AP1807" r:id="rId19" display="http://cdsbib.u-strasbg.fr/cgi-bin/cdsbib?1990RMxAA..21..381G"/>
    <hyperlink ref="AP180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12" sqref="A12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60</v>
      </c>
      <c r="I1" s="43" t="s">
        <v>61</v>
      </c>
      <c r="J1" s="44" t="s">
        <v>62</v>
      </c>
    </row>
    <row r="2" spans="1:16" x14ac:dyDescent="0.2">
      <c r="I2" s="45" t="s">
        <v>63</v>
      </c>
      <c r="J2" s="46" t="s">
        <v>64</v>
      </c>
    </row>
    <row r="3" spans="1:16" x14ac:dyDescent="0.2">
      <c r="A3" s="47" t="s">
        <v>65</v>
      </c>
      <c r="I3" s="45" t="s">
        <v>66</v>
      </c>
      <c r="J3" s="46" t="s">
        <v>67</v>
      </c>
    </row>
    <row r="4" spans="1:16" x14ac:dyDescent="0.2">
      <c r="I4" s="45" t="s">
        <v>68</v>
      </c>
      <c r="J4" s="46" t="s">
        <v>67</v>
      </c>
    </row>
    <row r="5" spans="1:16" ht="13.5" thickBot="1" x14ac:dyDescent="0.25">
      <c r="I5" s="48" t="s">
        <v>69</v>
      </c>
      <c r="J5" s="49" t="s">
        <v>70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5414 </v>
      </c>
      <c r="B11" s="10" t="str">
        <f t="shared" ref="B11:B42" si="1">IF(H11=INT(H11),"I","II")</f>
        <v>I</v>
      </c>
      <c r="C11" s="9">
        <f t="shared" ref="C11:C42" si="2">1*G11</f>
        <v>52368.398300000001</v>
      </c>
      <c r="D11" s="15" t="str">
        <f t="shared" ref="D11:D42" si="3">VLOOKUP(F11,I$1:J$5,2,FALSE)</f>
        <v>vis</v>
      </c>
      <c r="E11" s="50" t="e">
        <f>VLOOKUP(C11,Active!C$21:E$973,3,FALSE)</f>
        <v>#N/A</v>
      </c>
      <c r="F11" s="10" t="s">
        <v>69</v>
      </c>
      <c r="G11" s="15" t="str">
        <f t="shared" ref="G11:G42" si="4">MID(I11,3,LEN(I11)-3)</f>
        <v>52368.3983</v>
      </c>
      <c r="H11" s="9">
        <f t="shared" ref="H11:H42" si="5">1*K11</f>
        <v>-351</v>
      </c>
      <c r="I11" s="51" t="s">
        <v>71</v>
      </c>
      <c r="J11" s="52" t="s">
        <v>72</v>
      </c>
      <c r="K11" s="51">
        <v>-351</v>
      </c>
      <c r="L11" s="51" t="s">
        <v>73</v>
      </c>
      <c r="M11" s="52" t="s">
        <v>74</v>
      </c>
      <c r="N11" s="52" t="s">
        <v>75</v>
      </c>
      <c r="O11" s="53" t="s">
        <v>76</v>
      </c>
      <c r="P11" s="54" t="s">
        <v>77</v>
      </c>
    </row>
    <row r="12" spans="1:16" ht="12.75" customHeight="1" thickBot="1" x14ac:dyDescent="0.25">
      <c r="A12" s="9">
        <f t="shared" si="0"/>
        <v>0</v>
      </c>
      <c r="B12" s="10" t="str">
        <f t="shared" si="1"/>
        <v>I</v>
      </c>
      <c r="C12" s="9" t="e">
        <f t="shared" si="2"/>
        <v>#VALUE!</v>
      </c>
      <c r="D12" s="15" t="str">
        <f t="shared" si="3"/>
        <v>vis</v>
      </c>
      <c r="E12" s="50" t="e">
        <f>VLOOKUP(C12,Active!C$21:E$973,3,FALSE)</f>
        <v>#VALUE!</v>
      </c>
      <c r="F12" s="10" t="s">
        <v>69</v>
      </c>
      <c r="G12" s="15" t="e">
        <f t="shared" si="4"/>
        <v>#VALUE!</v>
      </c>
      <c r="H12" s="9">
        <f t="shared" si="5"/>
        <v>0</v>
      </c>
      <c r="I12" s="51"/>
      <c r="J12" s="52"/>
      <c r="K12" s="51"/>
      <c r="L12" s="51"/>
      <c r="M12" s="52"/>
      <c r="N12" s="52"/>
      <c r="O12" s="53"/>
      <c r="P12" s="54"/>
    </row>
    <row r="13" spans="1:16" ht="12.75" customHeight="1" thickBot="1" x14ac:dyDescent="0.25">
      <c r="A13" s="9">
        <f t="shared" si="0"/>
        <v>0</v>
      </c>
      <c r="B13" s="10" t="str">
        <f t="shared" si="1"/>
        <v>I</v>
      </c>
      <c r="C13" s="9" t="e">
        <f t="shared" si="2"/>
        <v>#VALUE!</v>
      </c>
      <c r="D13" s="15" t="str">
        <f t="shared" si="3"/>
        <v>vis</v>
      </c>
      <c r="E13" s="50" t="e">
        <f>VLOOKUP(C13,Active!C$21:E$973,3,FALSE)</f>
        <v>#VALUE!</v>
      </c>
      <c r="F13" s="10" t="s">
        <v>69</v>
      </c>
      <c r="G13" s="15" t="e">
        <f t="shared" si="4"/>
        <v>#VALUE!</v>
      </c>
      <c r="H13" s="9">
        <f t="shared" si="5"/>
        <v>0</v>
      </c>
      <c r="I13" s="51"/>
      <c r="J13" s="52"/>
      <c r="K13" s="51"/>
      <c r="L13" s="51"/>
      <c r="M13" s="52"/>
      <c r="N13" s="52"/>
      <c r="O13" s="53"/>
      <c r="P13" s="54"/>
    </row>
    <row r="14" spans="1:16" ht="12.75" customHeight="1" thickBot="1" x14ac:dyDescent="0.25">
      <c r="A14" s="9">
        <f t="shared" si="0"/>
        <v>0</v>
      </c>
      <c r="B14" s="10" t="str">
        <f t="shared" si="1"/>
        <v>I</v>
      </c>
      <c r="C14" s="9" t="e">
        <f t="shared" si="2"/>
        <v>#VALUE!</v>
      </c>
      <c r="D14" s="15" t="str">
        <f t="shared" si="3"/>
        <v>vis</v>
      </c>
      <c r="E14" s="50" t="e">
        <f>VLOOKUP(C14,Active!C$21:E$973,3,FALSE)</f>
        <v>#VALUE!</v>
      </c>
      <c r="F14" s="10" t="s">
        <v>69</v>
      </c>
      <c r="G14" s="15" t="e">
        <f t="shared" si="4"/>
        <v>#VALUE!</v>
      </c>
      <c r="H14" s="9">
        <f t="shared" si="5"/>
        <v>0</v>
      </c>
      <c r="I14" s="51"/>
      <c r="J14" s="52"/>
      <c r="K14" s="51"/>
      <c r="L14" s="51"/>
      <c r="M14" s="52"/>
      <c r="N14" s="52"/>
      <c r="O14" s="53"/>
      <c r="P14" s="54"/>
    </row>
    <row r="15" spans="1:16" ht="12.75" customHeight="1" thickBot="1" x14ac:dyDescent="0.25">
      <c r="A15" s="9">
        <f t="shared" si="0"/>
        <v>0</v>
      </c>
      <c r="B15" s="10" t="str">
        <f t="shared" si="1"/>
        <v>I</v>
      </c>
      <c r="C15" s="9" t="e">
        <f t="shared" si="2"/>
        <v>#VALUE!</v>
      </c>
      <c r="D15" s="15" t="str">
        <f t="shared" si="3"/>
        <v>vis</v>
      </c>
      <c r="E15" s="50" t="e">
        <f>VLOOKUP(C15,Active!C$21:E$973,3,FALSE)</f>
        <v>#VALUE!</v>
      </c>
      <c r="F15" s="10" t="s">
        <v>69</v>
      </c>
      <c r="G15" s="15" t="e">
        <f t="shared" si="4"/>
        <v>#VALUE!</v>
      </c>
      <c r="H15" s="9">
        <f t="shared" si="5"/>
        <v>0</v>
      </c>
      <c r="I15" s="51"/>
      <c r="J15" s="52"/>
      <c r="K15" s="51"/>
      <c r="L15" s="51"/>
      <c r="M15" s="52"/>
      <c r="N15" s="52"/>
      <c r="O15" s="53"/>
      <c r="P15" s="54"/>
    </row>
    <row r="16" spans="1:16" ht="12.75" customHeight="1" thickBot="1" x14ac:dyDescent="0.25">
      <c r="A16" s="9">
        <f t="shared" si="0"/>
        <v>0</v>
      </c>
      <c r="B16" s="10" t="str">
        <f t="shared" si="1"/>
        <v>I</v>
      </c>
      <c r="C16" s="9" t="e">
        <f t="shared" si="2"/>
        <v>#VALUE!</v>
      </c>
      <c r="D16" s="15" t="str">
        <f t="shared" si="3"/>
        <v>vis</v>
      </c>
      <c r="E16" s="50" t="e">
        <f>VLOOKUP(C16,Active!C$21:E$973,3,FALSE)</f>
        <v>#VALUE!</v>
      </c>
      <c r="F16" s="10" t="s">
        <v>69</v>
      </c>
      <c r="G16" s="15" t="e">
        <f t="shared" si="4"/>
        <v>#VALUE!</v>
      </c>
      <c r="H16" s="9">
        <f t="shared" si="5"/>
        <v>0</v>
      </c>
      <c r="I16" s="51"/>
      <c r="J16" s="52"/>
      <c r="K16" s="51"/>
      <c r="L16" s="51"/>
      <c r="M16" s="52"/>
      <c r="N16" s="52"/>
      <c r="O16" s="53"/>
      <c r="P16" s="54"/>
    </row>
    <row r="17" spans="1:16" ht="12.75" customHeight="1" thickBot="1" x14ac:dyDescent="0.25">
      <c r="A17" s="9">
        <f t="shared" si="0"/>
        <v>0</v>
      </c>
      <c r="B17" s="10" t="str">
        <f t="shared" si="1"/>
        <v>I</v>
      </c>
      <c r="C17" s="9" t="e">
        <f t="shared" si="2"/>
        <v>#VALUE!</v>
      </c>
      <c r="D17" s="15" t="str">
        <f t="shared" si="3"/>
        <v>vis</v>
      </c>
      <c r="E17" s="50" t="e">
        <f>VLOOKUP(C17,Active!C$21:E$973,3,FALSE)</f>
        <v>#VALUE!</v>
      </c>
      <c r="F17" s="10" t="s">
        <v>69</v>
      </c>
      <c r="G17" s="15" t="e">
        <f t="shared" si="4"/>
        <v>#VALUE!</v>
      </c>
      <c r="H17" s="9">
        <f t="shared" si="5"/>
        <v>0</v>
      </c>
      <c r="I17" s="51"/>
      <c r="J17" s="52"/>
      <c r="K17" s="51"/>
      <c r="L17" s="51"/>
      <c r="M17" s="52"/>
      <c r="N17" s="52"/>
      <c r="O17" s="53"/>
      <c r="P17" s="54"/>
    </row>
    <row r="18" spans="1:16" ht="12.75" customHeight="1" thickBot="1" x14ac:dyDescent="0.25">
      <c r="A18" s="9">
        <f t="shared" si="0"/>
        <v>0</v>
      </c>
      <c r="B18" s="10" t="str">
        <f t="shared" si="1"/>
        <v>I</v>
      </c>
      <c r="C18" s="9" t="e">
        <f t="shared" si="2"/>
        <v>#VALUE!</v>
      </c>
      <c r="D18" s="15" t="str">
        <f t="shared" si="3"/>
        <v>vis</v>
      </c>
      <c r="E18" s="50" t="e">
        <f>VLOOKUP(C18,Active!C$21:E$973,3,FALSE)</f>
        <v>#VALUE!</v>
      </c>
      <c r="F18" s="10" t="s">
        <v>69</v>
      </c>
      <c r="G18" s="15" t="e">
        <f t="shared" si="4"/>
        <v>#VALUE!</v>
      </c>
      <c r="H18" s="9">
        <f t="shared" si="5"/>
        <v>0</v>
      </c>
      <c r="I18" s="51"/>
      <c r="J18" s="52"/>
      <c r="K18" s="51"/>
      <c r="L18" s="51"/>
      <c r="M18" s="52"/>
      <c r="N18" s="52"/>
      <c r="O18" s="53"/>
      <c r="P18" s="54"/>
    </row>
    <row r="19" spans="1:16" ht="12.75" customHeight="1" thickBot="1" x14ac:dyDescent="0.25">
      <c r="A19" s="9">
        <f t="shared" si="0"/>
        <v>0</v>
      </c>
      <c r="B19" s="10" t="str">
        <f t="shared" si="1"/>
        <v>I</v>
      </c>
      <c r="C19" s="9" t="e">
        <f t="shared" si="2"/>
        <v>#VALUE!</v>
      </c>
      <c r="D19" s="15" t="str">
        <f t="shared" si="3"/>
        <v>vis</v>
      </c>
      <c r="E19" s="50" t="e">
        <f>VLOOKUP(C19,Active!C$21:E$973,3,FALSE)</f>
        <v>#VALUE!</v>
      </c>
      <c r="F19" s="10" t="s">
        <v>69</v>
      </c>
      <c r="G19" s="15" t="e">
        <f t="shared" si="4"/>
        <v>#VALUE!</v>
      </c>
      <c r="H19" s="9">
        <f t="shared" si="5"/>
        <v>0</v>
      </c>
      <c r="I19" s="51"/>
      <c r="J19" s="52"/>
      <c r="K19" s="51"/>
      <c r="L19" s="51"/>
      <c r="M19" s="52"/>
      <c r="N19" s="52"/>
      <c r="O19" s="53"/>
      <c r="P19" s="54"/>
    </row>
    <row r="20" spans="1:16" ht="12.75" customHeight="1" thickBot="1" x14ac:dyDescent="0.25">
      <c r="A20" s="9">
        <f t="shared" si="0"/>
        <v>0</v>
      </c>
      <c r="B20" s="10" t="str">
        <f t="shared" si="1"/>
        <v>I</v>
      </c>
      <c r="C20" s="9" t="e">
        <f t="shared" si="2"/>
        <v>#VALUE!</v>
      </c>
      <c r="D20" s="15" t="str">
        <f t="shared" si="3"/>
        <v>vis</v>
      </c>
      <c r="E20" s="50" t="e">
        <f>VLOOKUP(C20,Active!C$21:E$973,3,FALSE)</f>
        <v>#VALUE!</v>
      </c>
      <c r="F20" s="10" t="s">
        <v>69</v>
      </c>
      <c r="G20" s="15" t="e">
        <f t="shared" si="4"/>
        <v>#VALUE!</v>
      </c>
      <c r="H20" s="9">
        <f t="shared" si="5"/>
        <v>0</v>
      </c>
      <c r="I20" s="51"/>
      <c r="J20" s="52"/>
      <c r="K20" s="51"/>
      <c r="L20" s="51"/>
      <c r="M20" s="52"/>
      <c r="N20" s="52"/>
      <c r="O20" s="53"/>
      <c r="P20" s="54"/>
    </row>
    <row r="21" spans="1:16" ht="12.75" customHeight="1" thickBot="1" x14ac:dyDescent="0.25">
      <c r="A21" s="9">
        <f t="shared" si="0"/>
        <v>0</v>
      </c>
      <c r="B21" s="10" t="str">
        <f t="shared" si="1"/>
        <v>I</v>
      </c>
      <c r="C21" s="9" t="e">
        <f t="shared" si="2"/>
        <v>#VALUE!</v>
      </c>
      <c r="D21" s="15" t="str">
        <f t="shared" si="3"/>
        <v>vis</v>
      </c>
      <c r="E21" s="50" t="e">
        <f>VLOOKUP(C21,Active!C$21:E$973,3,FALSE)</f>
        <v>#VALUE!</v>
      </c>
      <c r="F21" s="10" t="s">
        <v>69</v>
      </c>
      <c r="G21" s="15" t="e">
        <f t="shared" si="4"/>
        <v>#VALUE!</v>
      </c>
      <c r="H21" s="9">
        <f t="shared" si="5"/>
        <v>0</v>
      </c>
      <c r="I21" s="51"/>
      <c r="J21" s="52"/>
      <c r="K21" s="51"/>
      <c r="L21" s="51"/>
      <c r="M21" s="52"/>
      <c r="N21" s="52"/>
      <c r="O21" s="53"/>
      <c r="P21" s="54"/>
    </row>
    <row r="22" spans="1:16" ht="12.75" customHeight="1" thickBot="1" x14ac:dyDescent="0.25">
      <c r="A22" s="9">
        <f t="shared" si="0"/>
        <v>0</v>
      </c>
      <c r="B22" s="10" t="str">
        <f t="shared" si="1"/>
        <v>I</v>
      </c>
      <c r="C22" s="9" t="e">
        <f t="shared" si="2"/>
        <v>#VALUE!</v>
      </c>
      <c r="D22" s="15" t="str">
        <f t="shared" si="3"/>
        <v>vis</v>
      </c>
      <c r="E22" s="50" t="e">
        <f>VLOOKUP(C22,Active!C$21:E$973,3,FALSE)</f>
        <v>#VALUE!</v>
      </c>
      <c r="F22" s="10" t="s">
        <v>69</v>
      </c>
      <c r="G22" s="15" t="e">
        <f t="shared" si="4"/>
        <v>#VALUE!</v>
      </c>
      <c r="H22" s="9">
        <f t="shared" si="5"/>
        <v>0</v>
      </c>
      <c r="I22" s="51"/>
      <c r="J22" s="52"/>
      <c r="K22" s="51"/>
      <c r="L22" s="51"/>
      <c r="M22" s="52"/>
      <c r="N22" s="52"/>
      <c r="O22" s="53"/>
      <c r="P22" s="54"/>
    </row>
    <row r="23" spans="1:16" ht="12.75" customHeight="1" thickBot="1" x14ac:dyDescent="0.25">
      <c r="A23" s="9">
        <f t="shared" si="0"/>
        <v>0</v>
      </c>
      <c r="B23" s="10" t="str">
        <f t="shared" si="1"/>
        <v>I</v>
      </c>
      <c r="C23" s="9" t="e">
        <f t="shared" si="2"/>
        <v>#VALUE!</v>
      </c>
      <c r="D23" s="15" t="str">
        <f t="shared" si="3"/>
        <v>vis</v>
      </c>
      <c r="E23" s="50" t="e">
        <f>VLOOKUP(C23,Active!C$21:E$973,3,FALSE)</f>
        <v>#VALUE!</v>
      </c>
      <c r="F23" s="10" t="s">
        <v>69</v>
      </c>
      <c r="G23" s="15" t="e">
        <f t="shared" si="4"/>
        <v>#VALUE!</v>
      </c>
      <c r="H23" s="9">
        <f t="shared" si="5"/>
        <v>0</v>
      </c>
      <c r="I23" s="51"/>
      <c r="J23" s="52"/>
      <c r="K23" s="51"/>
      <c r="L23" s="51"/>
      <c r="M23" s="52"/>
      <c r="N23" s="52"/>
      <c r="O23" s="53"/>
      <c r="P23" s="54"/>
    </row>
    <row r="24" spans="1:16" ht="12.75" customHeight="1" thickBot="1" x14ac:dyDescent="0.25">
      <c r="A24" s="9">
        <f t="shared" si="0"/>
        <v>0</v>
      </c>
      <c r="B24" s="10" t="str">
        <f t="shared" si="1"/>
        <v>I</v>
      </c>
      <c r="C24" s="9" t="e">
        <f t="shared" si="2"/>
        <v>#VALUE!</v>
      </c>
      <c r="D24" s="15" t="str">
        <f t="shared" si="3"/>
        <v>vis</v>
      </c>
      <c r="E24" s="50" t="e">
        <f>VLOOKUP(C24,Active!C$21:E$973,3,FALSE)</f>
        <v>#VALUE!</v>
      </c>
      <c r="F24" s="10" t="s">
        <v>69</v>
      </c>
      <c r="G24" s="15" t="e">
        <f t="shared" si="4"/>
        <v>#VALUE!</v>
      </c>
      <c r="H24" s="9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9">
        <f t="shared" si="0"/>
        <v>0</v>
      </c>
      <c r="B25" s="10" t="str">
        <f t="shared" si="1"/>
        <v>I</v>
      </c>
      <c r="C25" s="9" t="e">
        <f t="shared" si="2"/>
        <v>#VALUE!</v>
      </c>
      <c r="D25" s="15" t="str">
        <f t="shared" si="3"/>
        <v>vis</v>
      </c>
      <c r="E25" s="50" t="e">
        <f>VLOOKUP(C25,Active!C$21:E$973,3,FALSE)</f>
        <v>#VALUE!</v>
      </c>
      <c r="F25" s="10" t="s">
        <v>69</v>
      </c>
      <c r="G25" s="15" t="e">
        <f t="shared" si="4"/>
        <v>#VALUE!</v>
      </c>
      <c r="H25" s="9">
        <f t="shared" si="5"/>
        <v>0</v>
      </c>
      <c r="I25" s="51"/>
      <c r="J25" s="52"/>
      <c r="K25" s="51"/>
      <c r="L25" s="51"/>
      <c r="M25" s="52"/>
      <c r="N25" s="52"/>
      <c r="O25" s="53"/>
      <c r="P25" s="54"/>
    </row>
    <row r="26" spans="1:16" ht="12.75" customHeight="1" thickBot="1" x14ac:dyDescent="0.25">
      <c r="A26" s="9">
        <f t="shared" si="0"/>
        <v>0</v>
      </c>
      <c r="B26" s="10" t="str">
        <f t="shared" si="1"/>
        <v>I</v>
      </c>
      <c r="C26" s="9" t="e">
        <f t="shared" si="2"/>
        <v>#VALUE!</v>
      </c>
      <c r="D26" s="15" t="str">
        <f t="shared" si="3"/>
        <v>vis</v>
      </c>
      <c r="E26" s="50" t="e">
        <f>VLOOKUP(C26,Active!C$21:E$973,3,FALSE)</f>
        <v>#VALUE!</v>
      </c>
      <c r="F26" s="10" t="s">
        <v>69</v>
      </c>
      <c r="G26" s="15" t="e">
        <f t="shared" si="4"/>
        <v>#VALUE!</v>
      </c>
      <c r="H26" s="9">
        <f t="shared" si="5"/>
        <v>0</v>
      </c>
      <c r="I26" s="51"/>
      <c r="J26" s="52"/>
      <c r="K26" s="51"/>
      <c r="L26" s="51"/>
      <c r="M26" s="52"/>
      <c r="N26" s="52"/>
      <c r="O26" s="53"/>
      <c r="P26" s="54"/>
    </row>
    <row r="27" spans="1:16" ht="12.75" customHeight="1" thickBot="1" x14ac:dyDescent="0.25">
      <c r="A27" s="9">
        <f t="shared" si="0"/>
        <v>0</v>
      </c>
      <c r="B27" s="10" t="str">
        <f t="shared" si="1"/>
        <v>I</v>
      </c>
      <c r="C27" s="9" t="e">
        <f t="shared" si="2"/>
        <v>#VALUE!</v>
      </c>
      <c r="D27" s="15" t="str">
        <f t="shared" si="3"/>
        <v>vis</v>
      </c>
      <c r="E27" s="50" t="e">
        <f>VLOOKUP(C27,Active!C$21:E$973,3,FALSE)</f>
        <v>#VALUE!</v>
      </c>
      <c r="F27" s="10" t="s">
        <v>69</v>
      </c>
      <c r="G27" s="15" t="e">
        <f t="shared" si="4"/>
        <v>#VALUE!</v>
      </c>
      <c r="H27" s="9">
        <f t="shared" si="5"/>
        <v>0</v>
      </c>
      <c r="I27" s="51"/>
      <c r="J27" s="52"/>
      <c r="K27" s="51"/>
      <c r="L27" s="51"/>
      <c r="M27" s="52"/>
      <c r="N27" s="52"/>
      <c r="O27" s="53"/>
      <c r="P27" s="54"/>
    </row>
    <row r="28" spans="1:16" ht="12.75" customHeight="1" thickBot="1" x14ac:dyDescent="0.25">
      <c r="A28" s="9">
        <f t="shared" si="0"/>
        <v>0</v>
      </c>
      <c r="B28" s="10" t="str">
        <f t="shared" si="1"/>
        <v>I</v>
      </c>
      <c r="C28" s="9" t="e">
        <f t="shared" si="2"/>
        <v>#VALUE!</v>
      </c>
      <c r="D28" s="15" t="str">
        <f t="shared" si="3"/>
        <v>vis</v>
      </c>
      <c r="E28" s="50" t="e">
        <f>VLOOKUP(C28,Active!C$21:E$973,3,FALSE)</f>
        <v>#VALUE!</v>
      </c>
      <c r="F28" s="10" t="s">
        <v>69</v>
      </c>
      <c r="G28" s="15" t="e">
        <f t="shared" si="4"/>
        <v>#VALUE!</v>
      </c>
      <c r="H28" s="9">
        <f t="shared" si="5"/>
        <v>0</v>
      </c>
      <c r="I28" s="51"/>
      <c r="J28" s="52"/>
      <c r="K28" s="51"/>
      <c r="L28" s="51"/>
      <c r="M28" s="52"/>
      <c r="N28" s="52"/>
      <c r="O28" s="53"/>
      <c r="P28" s="54"/>
    </row>
    <row r="29" spans="1:16" ht="12.75" customHeight="1" thickBot="1" x14ac:dyDescent="0.25">
      <c r="A29" s="9">
        <f t="shared" si="0"/>
        <v>0</v>
      </c>
      <c r="B29" s="10" t="str">
        <f t="shared" si="1"/>
        <v>I</v>
      </c>
      <c r="C29" s="9" t="e">
        <f t="shared" si="2"/>
        <v>#VALUE!</v>
      </c>
      <c r="D29" s="15" t="str">
        <f t="shared" si="3"/>
        <v>vis</v>
      </c>
      <c r="E29" s="50" t="e">
        <f>VLOOKUP(C29,Active!C$21:E$973,3,FALSE)</f>
        <v>#VALUE!</v>
      </c>
      <c r="F29" s="10" t="s">
        <v>69</v>
      </c>
      <c r="G29" s="15" t="e">
        <f t="shared" si="4"/>
        <v>#VALUE!</v>
      </c>
      <c r="H29" s="9">
        <f t="shared" si="5"/>
        <v>0</v>
      </c>
      <c r="I29" s="51"/>
      <c r="J29" s="52"/>
      <c r="K29" s="51"/>
      <c r="L29" s="51"/>
      <c r="M29" s="52"/>
      <c r="N29" s="52"/>
      <c r="O29" s="53"/>
      <c r="P29" s="54"/>
    </row>
    <row r="30" spans="1:16" ht="12.75" customHeight="1" thickBot="1" x14ac:dyDescent="0.25">
      <c r="A30" s="9">
        <f t="shared" si="0"/>
        <v>0</v>
      </c>
      <c r="B30" s="10" t="str">
        <f t="shared" si="1"/>
        <v>I</v>
      </c>
      <c r="C30" s="9" t="e">
        <f t="shared" si="2"/>
        <v>#VALUE!</v>
      </c>
      <c r="D30" s="15" t="str">
        <f t="shared" si="3"/>
        <v>vis</v>
      </c>
      <c r="E30" s="50" t="e">
        <f>VLOOKUP(C30,Active!C$21:E$973,3,FALSE)</f>
        <v>#VALUE!</v>
      </c>
      <c r="F30" s="10" t="s">
        <v>69</v>
      </c>
      <c r="G30" s="15" t="e">
        <f t="shared" si="4"/>
        <v>#VALUE!</v>
      </c>
      <c r="H30" s="9">
        <f t="shared" si="5"/>
        <v>0</v>
      </c>
      <c r="I30" s="51"/>
      <c r="J30" s="52"/>
      <c r="K30" s="51"/>
      <c r="L30" s="51"/>
      <c r="M30" s="52"/>
      <c r="N30" s="52"/>
      <c r="O30" s="53"/>
      <c r="P30" s="54"/>
    </row>
    <row r="31" spans="1:16" ht="12.75" customHeight="1" thickBot="1" x14ac:dyDescent="0.25">
      <c r="A31" s="9">
        <f t="shared" si="0"/>
        <v>0</v>
      </c>
      <c r="B31" s="10" t="str">
        <f t="shared" si="1"/>
        <v>I</v>
      </c>
      <c r="C31" s="9" t="e">
        <f t="shared" si="2"/>
        <v>#VALUE!</v>
      </c>
      <c r="D31" s="15" t="str">
        <f t="shared" si="3"/>
        <v>vis</v>
      </c>
      <c r="E31" s="50" t="e">
        <f>VLOOKUP(C31,Active!C$21:E$973,3,FALSE)</f>
        <v>#VALUE!</v>
      </c>
      <c r="F31" s="10" t="s">
        <v>69</v>
      </c>
      <c r="G31" s="15" t="e">
        <f t="shared" si="4"/>
        <v>#VALUE!</v>
      </c>
      <c r="H31" s="9">
        <f t="shared" si="5"/>
        <v>0</v>
      </c>
      <c r="I31" s="51"/>
      <c r="J31" s="52"/>
      <c r="K31" s="51"/>
      <c r="L31" s="51"/>
      <c r="M31" s="52"/>
      <c r="N31" s="52"/>
      <c r="O31" s="53"/>
      <c r="P31" s="54"/>
    </row>
    <row r="32" spans="1:16" ht="12.75" customHeight="1" thickBot="1" x14ac:dyDescent="0.25">
      <c r="A32" s="9">
        <f t="shared" si="0"/>
        <v>0</v>
      </c>
      <c r="B32" s="10" t="str">
        <f t="shared" si="1"/>
        <v>I</v>
      </c>
      <c r="C32" s="9" t="e">
        <f t="shared" si="2"/>
        <v>#VALUE!</v>
      </c>
      <c r="D32" s="15" t="str">
        <f t="shared" si="3"/>
        <v>vis</v>
      </c>
      <c r="E32" s="50" t="e">
        <f>VLOOKUP(C32,Active!C$21:E$973,3,FALSE)</f>
        <v>#VALUE!</v>
      </c>
      <c r="F32" s="10" t="s">
        <v>69</v>
      </c>
      <c r="G32" s="15" t="e">
        <f t="shared" si="4"/>
        <v>#VALUE!</v>
      </c>
      <c r="H32" s="9">
        <f t="shared" si="5"/>
        <v>0</v>
      </c>
      <c r="I32" s="51"/>
      <c r="J32" s="52"/>
      <c r="K32" s="51"/>
      <c r="L32" s="51"/>
      <c r="M32" s="52"/>
      <c r="N32" s="52"/>
      <c r="O32" s="53"/>
      <c r="P32" s="54"/>
    </row>
    <row r="33" spans="1:16" ht="12.75" customHeight="1" thickBot="1" x14ac:dyDescent="0.25">
      <c r="A33" s="9">
        <f t="shared" si="0"/>
        <v>0</v>
      </c>
      <c r="B33" s="10" t="str">
        <f t="shared" si="1"/>
        <v>I</v>
      </c>
      <c r="C33" s="9" t="e">
        <f t="shared" si="2"/>
        <v>#VALUE!</v>
      </c>
      <c r="D33" s="15" t="str">
        <f t="shared" si="3"/>
        <v>vis</v>
      </c>
      <c r="E33" s="50" t="e">
        <f>VLOOKUP(C33,Active!C$21:E$973,3,FALSE)</f>
        <v>#VALUE!</v>
      </c>
      <c r="F33" s="10" t="s">
        <v>69</v>
      </c>
      <c r="G33" s="15" t="e">
        <f t="shared" si="4"/>
        <v>#VALUE!</v>
      </c>
      <c r="H33" s="9">
        <f t="shared" si="5"/>
        <v>0</v>
      </c>
      <c r="I33" s="51"/>
      <c r="J33" s="52"/>
      <c r="K33" s="51"/>
      <c r="L33" s="51"/>
      <c r="M33" s="52"/>
      <c r="N33" s="52"/>
      <c r="O33" s="53"/>
      <c r="P33" s="54"/>
    </row>
    <row r="34" spans="1:16" ht="12.75" customHeight="1" thickBot="1" x14ac:dyDescent="0.25">
      <c r="A34" s="9">
        <f t="shared" si="0"/>
        <v>0</v>
      </c>
      <c r="B34" s="10" t="str">
        <f t="shared" si="1"/>
        <v>I</v>
      </c>
      <c r="C34" s="9" t="e">
        <f t="shared" si="2"/>
        <v>#VALUE!</v>
      </c>
      <c r="D34" s="15" t="str">
        <f t="shared" si="3"/>
        <v>vis</v>
      </c>
      <c r="E34" s="50" t="e">
        <f>VLOOKUP(C34,Active!C$21:E$973,3,FALSE)</f>
        <v>#VALUE!</v>
      </c>
      <c r="F34" s="10" t="s">
        <v>69</v>
      </c>
      <c r="G34" s="15" t="e">
        <f t="shared" si="4"/>
        <v>#VALUE!</v>
      </c>
      <c r="H34" s="9">
        <f t="shared" si="5"/>
        <v>0</v>
      </c>
      <c r="I34" s="51"/>
      <c r="J34" s="52"/>
      <c r="K34" s="51"/>
      <c r="L34" s="51"/>
      <c r="M34" s="52"/>
      <c r="N34" s="52"/>
      <c r="O34" s="53"/>
      <c r="P34" s="54"/>
    </row>
    <row r="35" spans="1:16" ht="12.75" customHeight="1" thickBot="1" x14ac:dyDescent="0.25">
      <c r="A35" s="9">
        <f t="shared" si="0"/>
        <v>0</v>
      </c>
      <c r="B35" s="10" t="str">
        <f t="shared" si="1"/>
        <v>I</v>
      </c>
      <c r="C35" s="9" t="e">
        <f t="shared" si="2"/>
        <v>#VALUE!</v>
      </c>
      <c r="D35" s="15" t="str">
        <f t="shared" si="3"/>
        <v>vis</v>
      </c>
      <c r="E35" s="50" t="e">
        <f>VLOOKUP(C35,Active!C$21:E$973,3,FALSE)</f>
        <v>#VALUE!</v>
      </c>
      <c r="F35" s="10" t="s">
        <v>69</v>
      </c>
      <c r="G35" s="15" t="e">
        <f t="shared" si="4"/>
        <v>#VALUE!</v>
      </c>
      <c r="H35" s="9">
        <f t="shared" si="5"/>
        <v>0</v>
      </c>
      <c r="I35" s="51"/>
      <c r="J35" s="52"/>
      <c r="K35" s="51"/>
      <c r="L35" s="51"/>
      <c r="M35" s="52"/>
      <c r="N35" s="52"/>
      <c r="O35" s="53"/>
      <c r="P35" s="54"/>
    </row>
    <row r="36" spans="1:16" ht="12.75" customHeight="1" thickBot="1" x14ac:dyDescent="0.25">
      <c r="A36" s="9">
        <f t="shared" si="0"/>
        <v>0</v>
      </c>
      <c r="B36" s="10" t="str">
        <f t="shared" si="1"/>
        <v>I</v>
      </c>
      <c r="C36" s="9" t="e">
        <f t="shared" si="2"/>
        <v>#VALUE!</v>
      </c>
      <c r="D36" s="15" t="str">
        <f t="shared" si="3"/>
        <v>vis</v>
      </c>
      <c r="E36" s="50" t="e">
        <f>VLOOKUP(C36,Active!C$21:E$973,3,FALSE)</f>
        <v>#VALUE!</v>
      </c>
      <c r="F36" s="10" t="s">
        <v>69</v>
      </c>
      <c r="G36" s="15" t="e">
        <f t="shared" si="4"/>
        <v>#VALUE!</v>
      </c>
      <c r="H36" s="9">
        <f t="shared" si="5"/>
        <v>0</v>
      </c>
      <c r="I36" s="51"/>
      <c r="J36" s="52"/>
      <c r="K36" s="51"/>
      <c r="L36" s="51"/>
      <c r="M36" s="52"/>
      <c r="N36" s="52"/>
      <c r="O36" s="53"/>
      <c r="P36" s="54"/>
    </row>
    <row r="37" spans="1:16" ht="12.75" customHeight="1" thickBot="1" x14ac:dyDescent="0.25">
      <c r="A37" s="9">
        <f t="shared" si="0"/>
        <v>0</v>
      </c>
      <c r="B37" s="10" t="str">
        <f t="shared" si="1"/>
        <v>I</v>
      </c>
      <c r="C37" s="9" t="e">
        <f t="shared" si="2"/>
        <v>#VALUE!</v>
      </c>
      <c r="D37" s="15" t="str">
        <f t="shared" si="3"/>
        <v>vis</v>
      </c>
      <c r="E37" s="50" t="e">
        <f>VLOOKUP(C37,Active!C$21:E$973,3,FALSE)</f>
        <v>#VALUE!</v>
      </c>
      <c r="F37" s="10" t="s">
        <v>69</v>
      </c>
      <c r="G37" s="15" t="e">
        <f t="shared" si="4"/>
        <v>#VALUE!</v>
      </c>
      <c r="H37" s="9">
        <f t="shared" si="5"/>
        <v>0</v>
      </c>
      <c r="I37" s="51"/>
      <c r="J37" s="52"/>
      <c r="K37" s="51"/>
      <c r="L37" s="51"/>
      <c r="M37" s="52"/>
      <c r="N37" s="52"/>
      <c r="O37" s="53"/>
      <c r="P37" s="54"/>
    </row>
    <row r="38" spans="1:16" ht="12.75" customHeight="1" thickBot="1" x14ac:dyDescent="0.25">
      <c r="A38" s="9">
        <f t="shared" si="0"/>
        <v>0</v>
      </c>
      <c r="B38" s="10" t="str">
        <f t="shared" si="1"/>
        <v>I</v>
      </c>
      <c r="C38" s="9" t="e">
        <f t="shared" si="2"/>
        <v>#VALUE!</v>
      </c>
      <c r="D38" s="15" t="str">
        <f t="shared" si="3"/>
        <v>vis</v>
      </c>
      <c r="E38" s="50" t="e">
        <f>VLOOKUP(C38,Active!C$21:E$973,3,FALSE)</f>
        <v>#VALUE!</v>
      </c>
      <c r="F38" s="10" t="s">
        <v>69</v>
      </c>
      <c r="G38" s="15" t="e">
        <f t="shared" si="4"/>
        <v>#VALUE!</v>
      </c>
      <c r="H38" s="9">
        <f t="shared" si="5"/>
        <v>0</v>
      </c>
      <c r="I38" s="51"/>
      <c r="J38" s="52"/>
      <c r="K38" s="51"/>
      <c r="L38" s="51"/>
      <c r="M38" s="52"/>
      <c r="N38" s="52"/>
      <c r="O38" s="53"/>
      <c r="P38" s="54"/>
    </row>
    <row r="39" spans="1:16" ht="12.75" customHeight="1" thickBot="1" x14ac:dyDescent="0.25">
      <c r="A39" s="9">
        <f t="shared" si="0"/>
        <v>0</v>
      </c>
      <c r="B39" s="10" t="str">
        <f t="shared" si="1"/>
        <v>I</v>
      </c>
      <c r="C39" s="9" t="e">
        <f t="shared" si="2"/>
        <v>#VALUE!</v>
      </c>
      <c r="D39" s="15" t="str">
        <f t="shared" si="3"/>
        <v>vis</v>
      </c>
      <c r="E39" s="50" t="e">
        <f>VLOOKUP(C39,Active!C$21:E$973,3,FALSE)</f>
        <v>#VALUE!</v>
      </c>
      <c r="F39" s="10" t="s">
        <v>69</v>
      </c>
      <c r="G39" s="15" t="e">
        <f t="shared" si="4"/>
        <v>#VALUE!</v>
      </c>
      <c r="H39" s="9">
        <f t="shared" si="5"/>
        <v>0</v>
      </c>
      <c r="I39" s="51"/>
      <c r="J39" s="52"/>
      <c r="K39" s="51"/>
      <c r="L39" s="51"/>
      <c r="M39" s="52"/>
      <c r="N39" s="52"/>
      <c r="O39" s="53"/>
      <c r="P39" s="54"/>
    </row>
    <row r="40" spans="1:16" ht="12.75" customHeight="1" thickBot="1" x14ac:dyDescent="0.25">
      <c r="A40" s="9">
        <f t="shared" si="0"/>
        <v>0</v>
      </c>
      <c r="B40" s="10" t="str">
        <f t="shared" si="1"/>
        <v>I</v>
      </c>
      <c r="C40" s="9" t="e">
        <f t="shared" si="2"/>
        <v>#VALUE!</v>
      </c>
      <c r="D40" s="15" t="str">
        <f t="shared" si="3"/>
        <v>vis</v>
      </c>
      <c r="E40" s="50" t="e">
        <f>VLOOKUP(C40,Active!C$21:E$973,3,FALSE)</f>
        <v>#VALUE!</v>
      </c>
      <c r="F40" s="10" t="s">
        <v>69</v>
      </c>
      <c r="G40" s="15" t="e">
        <f t="shared" si="4"/>
        <v>#VALUE!</v>
      </c>
      <c r="H40" s="9">
        <f t="shared" si="5"/>
        <v>0</v>
      </c>
      <c r="I40" s="51"/>
      <c r="J40" s="52"/>
      <c r="K40" s="51"/>
      <c r="L40" s="51"/>
      <c r="M40" s="52"/>
      <c r="N40" s="52"/>
      <c r="O40" s="53"/>
      <c r="P40" s="54"/>
    </row>
    <row r="41" spans="1:16" ht="12.75" customHeight="1" thickBot="1" x14ac:dyDescent="0.25">
      <c r="A41" s="9">
        <f t="shared" si="0"/>
        <v>0</v>
      </c>
      <c r="B41" s="10" t="str">
        <f t="shared" si="1"/>
        <v>I</v>
      </c>
      <c r="C41" s="9" t="e">
        <f t="shared" si="2"/>
        <v>#VALUE!</v>
      </c>
      <c r="D41" s="15" t="str">
        <f t="shared" si="3"/>
        <v>vis</v>
      </c>
      <c r="E41" s="50" t="e">
        <f>VLOOKUP(C41,Active!C$21:E$973,3,FALSE)</f>
        <v>#VALUE!</v>
      </c>
      <c r="F41" s="10" t="s">
        <v>69</v>
      </c>
      <c r="G41" s="15" t="e">
        <f t="shared" si="4"/>
        <v>#VALUE!</v>
      </c>
      <c r="H41" s="9">
        <f t="shared" si="5"/>
        <v>0</v>
      </c>
      <c r="I41" s="51"/>
      <c r="J41" s="52"/>
      <c r="K41" s="51"/>
      <c r="L41" s="51"/>
      <c r="M41" s="52"/>
      <c r="N41" s="52"/>
      <c r="O41" s="53"/>
      <c r="P41" s="54"/>
    </row>
    <row r="42" spans="1:16" ht="12.75" customHeight="1" thickBot="1" x14ac:dyDescent="0.25">
      <c r="A42" s="9">
        <f t="shared" si="0"/>
        <v>0</v>
      </c>
      <c r="B42" s="10" t="str">
        <f t="shared" si="1"/>
        <v>I</v>
      </c>
      <c r="C42" s="9" t="e">
        <f t="shared" si="2"/>
        <v>#VALUE!</v>
      </c>
      <c r="D42" s="15" t="str">
        <f t="shared" si="3"/>
        <v>vis</v>
      </c>
      <c r="E42" s="50" t="e">
        <f>VLOOKUP(C42,Active!C$21:E$973,3,FALSE)</f>
        <v>#VALUE!</v>
      </c>
      <c r="F42" s="10" t="s">
        <v>69</v>
      </c>
      <c r="G42" s="15" t="e">
        <f t="shared" si="4"/>
        <v>#VALUE!</v>
      </c>
      <c r="H42" s="9">
        <f t="shared" si="5"/>
        <v>0</v>
      </c>
      <c r="I42" s="51"/>
      <c r="J42" s="52"/>
      <c r="K42" s="51"/>
      <c r="L42" s="51"/>
      <c r="M42" s="52"/>
      <c r="N42" s="52"/>
      <c r="O42" s="53"/>
      <c r="P42" s="54"/>
    </row>
    <row r="43" spans="1:16" ht="12.75" customHeight="1" thickBot="1" x14ac:dyDescent="0.25">
      <c r="A43" s="9">
        <f t="shared" ref="A43:A74" si="6">P43</f>
        <v>0</v>
      </c>
      <c r="B43" s="10" t="str">
        <f t="shared" ref="B43:B74" si="7">IF(H43=INT(H43),"I","II")</f>
        <v>I</v>
      </c>
      <c r="C43" s="9" t="e">
        <f t="shared" ref="C43:C74" si="8">1*G43</f>
        <v>#VALUE!</v>
      </c>
      <c r="D43" s="15" t="str">
        <f t="shared" ref="D43:D74" si="9">VLOOKUP(F43,I$1:J$5,2,FALSE)</f>
        <v>vis</v>
      </c>
      <c r="E43" s="50" t="e">
        <f>VLOOKUP(C43,Active!C$21:E$973,3,FALSE)</f>
        <v>#VALUE!</v>
      </c>
      <c r="F43" s="10" t="s">
        <v>69</v>
      </c>
      <c r="G43" s="15" t="e">
        <f t="shared" ref="G43:G74" si="10">MID(I43,3,LEN(I43)-3)</f>
        <v>#VALUE!</v>
      </c>
      <c r="H43" s="9">
        <f t="shared" ref="H43:H74" si="11">1*K43</f>
        <v>0</v>
      </c>
      <c r="I43" s="51"/>
      <c r="J43" s="52"/>
      <c r="K43" s="51"/>
      <c r="L43" s="51"/>
      <c r="M43" s="52"/>
      <c r="N43" s="52"/>
      <c r="O43" s="53"/>
      <c r="P43" s="54"/>
    </row>
    <row r="44" spans="1:16" ht="12.75" customHeight="1" thickBot="1" x14ac:dyDescent="0.25">
      <c r="A44" s="9">
        <f t="shared" si="6"/>
        <v>0</v>
      </c>
      <c r="B44" s="10" t="str">
        <f t="shared" si="7"/>
        <v>I</v>
      </c>
      <c r="C44" s="9" t="e">
        <f t="shared" si="8"/>
        <v>#VALUE!</v>
      </c>
      <c r="D44" s="15" t="str">
        <f t="shared" si="9"/>
        <v>vis</v>
      </c>
      <c r="E44" s="50" t="e">
        <f>VLOOKUP(C44,Active!C$21:E$973,3,FALSE)</f>
        <v>#VALUE!</v>
      </c>
      <c r="F44" s="10" t="s">
        <v>69</v>
      </c>
      <c r="G44" s="15" t="e">
        <f t="shared" si="10"/>
        <v>#VALUE!</v>
      </c>
      <c r="H44" s="9">
        <f t="shared" si="11"/>
        <v>0</v>
      </c>
      <c r="I44" s="51"/>
      <c r="J44" s="52"/>
      <c r="K44" s="51"/>
      <c r="L44" s="51"/>
      <c r="M44" s="52"/>
      <c r="N44" s="52"/>
      <c r="O44" s="53"/>
      <c r="P44" s="54"/>
    </row>
    <row r="45" spans="1:16" ht="12.75" customHeight="1" thickBot="1" x14ac:dyDescent="0.25">
      <c r="A45" s="9">
        <f t="shared" si="6"/>
        <v>0</v>
      </c>
      <c r="B45" s="10" t="str">
        <f t="shared" si="7"/>
        <v>I</v>
      </c>
      <c r="C45" s="9" t="e">
        <f t="shared" si="8"/>
        <v>#VALUE!</v>
      </c>
      <c r="D45" s="15" t="str">
        <f t="shared" si="9"/>
        <v>vis</v>
      </c>
      <c r="E45" s="50" t="e">
        <f>VLOOKUP(C45,Active!C$21:E$973,3,FALSE)</f>
        <v>#VALUE!</v>
      </c>
      <c r="F45" s="10" t="s">
        <v>69</v>
      </c>
      <c r="G45" s="15" t="e">
        <f t="shared" si="10"/>
        <v>#VALUE!</v>
      </c>
      <c r="H45" s="9">
        <f t="shared" si="11"/>
        <v>0</v>
      </c>
      <c r="I45" s="51"/>
      <c r="J45" s="52"/>
      <c r="K45" s="51"/>
      <c r="L45" s="51"/>
      <c r="M45" s="52"/>
      <c r="N45" s="52"/>
      <c r="O45" s="53"/>
      <c r="P45" s="54"/>
    </row>
    <row r="46" spans="1:16" ht="12.75" customHeight="1" thickBot="1" x14ac:dyDescent="0.25">
      <c r="A46" s="9">
        <f t="shared" si="6"/>
        <v>0</v>
      </c>
      <c r="B46" s="10" t="str">
        <f t="shared" si="7"/>
        <v>I</v>
      </c>
      <c r="C46" s="9" t="e">
        <f t="shared" si="8"/>
        <v>#VALUE!</v>
      </c>
      <c r="D46" s="15" t="str">
        <f t="shared" si="9"/>
        <v>vis</v>
      </c>
      <c r="E46" s="50" t="e">
        <f>VLOOKUP(C46,Active!C$21:E$973,3,FALSE)</f>
        <v>#VALUE!</v>
      </c>
      <c r="F46" s="10" t="s">
        <v>69</v>
      </c>
      <c r="G46" s="15" t="e">
        <f t="shared" si="10"/>
        <v>#VALUE!</v>
      </c>
      <c r="H46" s="9">
        <f t="shared" si="11"/>
        <v>0</v>
      </c>
      <c r="I46" s="51"/>
      <c r="J46" s="52"/>
      <c r="K46" s="51"/>
      <c r="L46" s="51"/>
      <c r="M46" s="52"/>
      <c r="N46" s="52"/>
      <c r="O46" s="53"/>
      <c r="P46" s="54"/>
    </row>
    <row r="47" spans="1:16" ht="12.75" customHeight="1" thickBot="1" x14ac:dyDescent="0.25">
      <c r="A47" s="9">
        <f t="shared" si="6"/>
        <v>0</v>
      </c>
      <c r="B47" s="10" t="str">
        <f t="shared" si="7"/>
        <v>I</v>
      </c>
      <c r="C47" s="9" t="e">
        <f t="shared" si="8"/>
        <v>#VALUE!</v>
      </c>
      <c r="D47" s="15" t="str">
        <f t="shared" si="9"/>
        <v>vis</v>
      </c>
      <c r="E47" s="50" t="e">
        <f>VLOOKUP(C47,Active!C$21:E$973,3,FALSE)</f>
        <v>#VALUE!</v>
      </c>
      <c r="F47" s="10" t="s">
        <v>69</v>
      </c>
      <c r="G47" s="15" t="e">
        <f t="shared" si="10"/>
        <v>#VALUE!</v>
      </c>
      <c r="H47" s="9">
        <f t="shared" si="11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9">
        <f t="shared" si="6"/>
        <v>0</v>
      </c>
      <c r="B48" s="10" t="str">
        <f t="shared" si="7"/>
        <v>I</v>
      </c>
      <c r="C48" s="9" t="e">
        <f t="shared" si="8"/>
        <v>#VALUE!</v>
      </c>
      <c r="D48" s="15" t="str">
        <f t="shared" si="9"/>
        <v>vis</v>
      </c>
      <c r="E48" s="50" t="e">
        <f>VLOOKUP(C48,Active!C$21:E$973,3,FALSE)</f>
        <v>#VALUE!</v>
      </c>
      <c r="F48" s="10" t="s">
        <v>69</v>
      </c>
      <c r="G48" s="15" t="e">
        <f t="shared" si="10"/>
        <v>#VALUE!</v>
      </c>
      <c r="H48" s="9">
        <f t="shared" si="11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9">
        <f t="shared" si="6"/>
        <v>0</v>
      </c>
      <c r="B49" s="10" t="str">
        <f t="shared" si="7"/>
        <v>I</v>
      </c>
      <c r="C49" s="9" t="e">
        <f t="shared" si="8"/>
        <v>#VALUE!</v>
      </c>
      <c r="D49" s="15" t="str">
        <f t="shared" si="9"/>
        <v>vis</v>
      </c>
      <c r="E49" s="50" t="e">
        <f>VLOOKUP(C49,Active!C$21:E$973,3,FALSE)</f>
        <v>#VALUE!</v>
      </c>
      <c r="F49" s="10" t="s">
        <v>69</v>
      </c>
      <c r="G49" s="15" t="e">
        <f t="shared" si="10"/>
        <v>#VALUE!</v>
      </c>
      <c r="H49" s="9">
        <f t="shared" si="11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9">
        <f t="shared" si="6"/>
        <v>0</v>
      </c>
      <c r="B50" s="10" t="str">
        <f t="shared" si="7"/>
        <v>I</v>
      </c>
      <c r="C50" s="9" t="e">
        <f t="shared" si="8"/>
        <v>#VALUE!</v>
      </c>
      <c r="D50" s="15" t="str">
        <f t="shared" si="9"/>
        <v>vis</v>
      </c>
      <c r="E50" s="50" t="e">
        <f>VLOOKUP(C50,Active!C$21:E$973,3,FALSE)</f>
        <v>#VALUE!</v>
      </c>
      <c r="F50" s="10" t="s">
        <v>69</v>
      </c>
      <c r="G50" s="15" t="e">
        <f t="shared" si="10"/>
        <v>#VALUE!</v>
      </c>
      <c r="H50" s="9">
        <f t="shared" si="11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9">
        <f t="shared" si="6"/>
        <v>0</v>
      </c>
      <c r="B51" s="10" t="str">
        <f t="shared" si="7"/>
        <v>I</v>
      </c>
      <c r="C51" s="9" t="e">
        <f t="shared" si="8"/>
        <v>#VALUE!</v>
      </c>
      <c r="D51" s="15" t="str">
        <f t="shared" si="9"/>
        <v>vis</v>
      </c>
      <c r="E51" s="50" t="e">
        <f>VLOOKUP(C51,Active!C$21:E$973,3,FALSE)</f>
        <v>#VALUE!</v>
      </c>
      <c r="F51" s="10" t="s">
        <v>69</v>
      </c>
      <c r="G51" s="15" t="e">
        <f t="shared" si="10"/>
        <v>#VALUE!</v>
      </c>
      <c r="H51" s="9">
        <f t="shared" si="11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9">
        <f t="shared" si="6"/>
        <v>0</v>
      </c>
      <c r="B52" s="10" t="str">
        <f t="shared" si="7"/>
        <v>I</v>
      </c>
      <c r="C52" s="9" t="e">
        <f t="shared" si="8"/>
        <v>#VALUE!</v>
      </c>
      <c r="D52" s="15" t="str">
        <f t="shared" si="9"/>
        <v>vis</v>
      </c>
      <c r="E52" s="50" t="e">
        <f>VLOOKUP(C52,Active!C$21:E$973,3,FALSE)</f>
        <v>#VALUE!</v>
      </c>
      <c r="F52" s="10" t="s">
        <v>69</v>
      </c>
      <c r="G52" s="15" t="e">
        <f t="shared" si="10"/>
        <v>#VALUE!</v>
      </c>
      <c r="H52" s="9">
        <f t="shared" si="11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9">
        <f t="shared" si="6"/>
        <v>0</v>
      </c>
      <c r="B53" s="10" t="str">
        <f t="shared" si="7"/>
        <v>I</v>
      </c>
      <c r="C53" s="9" t="e">
        <f t="shared" si="8"/>
        <v>#VALUE!</v>
      </c>
      <c r="D53" s="15" t="str">
        <f t="shared" si="9"/>
        <v>vis</v>
      </c>
      <c r="E53" s="50" t="e">
        <f>VLOOKUP(C53,Active!C$21:E$973,3,FALSE)</f>
        <v>#VALUE!</v>
      </c>
      <c r="F53" s="10" t="s">
        <v>69</v>
      </c>
      <c r="G53" s="15" t="e">
        <f t="shared" si="10"/>
        <v>#VALUE!</v>
      </c>
      <c r="H53" s="9">
        <f t="shared" si="11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9">
        <f t="shared" si="6"/>
        <v>0</v>
      </c>
      <c r="B54" s="10" t="str">
        <f t="shared" si="7"/>
        <v>I</v>
      </c>
      <c r="C54" s="9" t="e">
        <f t="shared" si="8"/>
        <v>#VALUE!</v>
      </c>
      <c r="D54" s="15" t="str">
        <f t="shared" si="9"/>
        <v>vis</v>
      </c>
      <c r="E54" s="50" t="e">
        <f>VLOOKUP(C54,Active!C$21:E$973,3,FALSE)</f>
        <v>#VALUE!</v>
      </c>
      <c r="F54" s="10" t="s">
        <v>69</v>
      </c>
      <c r="G54" s="15" t="e">
        <f t="shared" si="10"/>
        <v>#VALUE!</v>
      </c>
      <c r="H54" s="9">
        <f t="shared" si="11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9">
        <f t="shared" si="6"/>
        <v>0</v>
      </c>
      <c r="B55" s="10" t="str">
        <f t="shared" si="7"/>
        <v>I</v>
      </c>
      <c r="C55" s="9" t="e">
        <f t="shared" si="8"/>
        <v>#VALUE!</v>
      </c>
      <c r="D55" s="15" t="str">
        <f t="shared" si="9"/>
        <v>vis</v>
      </c>
      <c r="E55" s="50" t="e">
        <f>VLOOKUP(C55,Active!C$21:E$973,3,FALSE)</f>
        <v>#VALUE!</v>
      </c>
      <c r="F55" s="10" t="s">
        <v>69</v>
      </c>
      <c r="G55" s="15" t="e">
        <f t="shared" si="10"/>
        <v>#VALUE!</v>
      </c>
      <c r="H55" s="9">
        <f t="shared" si="11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9">
        <f t="shared" si="6"/>
        <v>0</v>
      </c>
      <c r="B56" s="10" t="str">
        <f t="shared" si="7"/>
        <v>I</v>
      </c>
      <c r="C56" s="9" t="e">
        <f t="shared" si="8"/>
        <v>#VALUE!</v>
      </c>
      <c r="D56" s="15" t="str">
        <f t="shared" si="9"/>
        <v>vis</v>
      </c>
      <c r="E56" s="50" t="e">
        <f>VLOOKUP(C56,Active!C$21:E$973,3,FALSE)</f>
        <v>#VALUE!</v>
      </c>
      <c r="F56" s="10" t="s">
        <v>69</v>
      </c>
      <c r="G56" s="15" t="e">
        <f t="shared" si="10"/>
        <v>#VALUE!</v>
      </c>
      <c r="H56" s="9">
        <f t="shared" si="11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9">
        <f t="shared" si="6"/>
        <v>0</v>
      </c>
      <c r="B57" s="10" t="str">
        <f t="shared" si="7"/>
        <v>I</v>
      </c>
      <c r="C57" s="9" t="e">
        <f t="shared" si="8"/>
        <v>#VALUE!</v>
      </c>
      <c r="D57" s="15" t="str">
        <f t="shared" si="9"/>
        <v>vis</v>
      </c>
      <c r="E57" s="50" t="e">
        <f>VLOOKUP(C57,Active!C$21:E$973,3,FALSE)</f>
        <v>#VALUE!</v>
      </c>
      <c r="F57" s="10" t="s">
        <v>69</v>
      </c>
      <c r="G57" s="15" t="e">
        <f t="shared" si="10"/>
        <v>#VALUE!</v>
      </c>
      <c r="H57" s="9">
        <f t="shared" si="11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9">
        <f t="shared" si="6"/>
        <v>0</v>
      </c>
      <c r="B58" s="10" t="str">
        <f t="shared" si="7"/>
        <v>I</v>
      </c>
      <c r="C58" s="9" t="e">
        <f t="shared" si="8"/>
        <v>#VALUE!</v>
      </c>
      <c r="D58" s="15" t="str">
        <f t="shared" si="9"/>
        <v>vis</v>
      </c>
      <c r="E58" s="50" t="e">
        <f>VLOOKUP(C58,Active!C$21:E$973,3,FALSE)</f>
        <v>#VALUE!</v>
      </c>
      <c r="F58" s="10" t="s">
        <v>69</v>
      </c>
      <c r="G58" s="15" t="e">
        <f t="shared" si="10"/>
        <v>#VALUE!</v>
      </c>
      <c r="H58" s="9">
        <f t="shared" si="11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9">
        <f t="shared" si="6"/>
        <v>0</v>
      </c>
      <c r="B59" s="10" t="str">
        <f t="shared" si="7"/>
        <v>I</v>
      </c>
      <c r="C59" s="9" t="e">
        <f t="shared" si="8"/>
        <v>#VALUE!</v>
      </c>
      <c r="D59" s="15" t="str">
        <f t="shared" si="9"/>
        <v>vis</v>
      </c>
      <c r="E59" s="50" t="e">
        <f>VLOOKUP(C59,Active!C$21:E$973,3,FALSE)</f>
        <v>#VALUE!</v>
      </c>
      <c r="F59" s="10" t="s">
        <v>69</v>
      </c>
      <c r="G59" s="15" t="e">
        <f t="shared" si="10"/>
        <v>#VALUE!</v>
      </c>
      <c r="H59" s="9">
        <f t="shared" si="11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9">
        <f t="shared" si="6"/>
        <v>0</v>
      </c>
      <c r="B60" s="10" t="str">
        <f t="shared" si="7"/>
        <v>I</v>
      </c>
      <c r="C60" s="9" t="e">
        <f t="shared" si="8"/>
        <v>#VALUE!</v>
      </c>
      <c r="D60" s="15" t="str">
        <f t="shared" si="9"/>
        <v>vis</v>
      </c>
      <c r="E60" s="50" t="e">
        <f>VLOOKUP(C60,Active!C$21:E$973,3,FALSE)</f>
        <v>#VALUE!</v>
      </c>
      <c r="F60" s="10" t="s">
        <v>69</v>
      </c>
      <c r="G60" s="15" t="e">
        <f t="shared" si="10"/>
        <v>#VALUE!</v>
      </c>
      <c r="H60" s="9">
        <f t="shared" si="11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9">
        <f t="shared" si="6"/>
        <v>0</v>
      </c>
      <c r="B61" s="10" t="str">
        <f t="shared" si="7"/>
        <v>I</v>
      </c>
      <c r="C61" s="9" t="e">
        <f t="shared" si="8"/>
        <v>#VALUE!</v>
      </c>
      <c r="D61" s="15" t="str">
        <f t="shared" si="9"/>
        <v>vis</v>
      </c>
      <c r="E61" s="50" t="e">
        <f>VLOOKUP(C61,Active!C$21:E$973,3,FALSE)</f>
        <v>#VALUE!</v>
      </c>
      <c r="F61" s="10" t="s">
        <v>69</v>
      </c>
      <c r="G61" s="15" t="e">
        <f t="shared" si="10"/>
        <v>#VALUE!</v>
      </c>
      <c r="H61" s="9">
        <f t="shared" si="11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9">
        <f t="shared" si="6"/>
        <v>0</v>
      </c>
      <c r="B62" s="10" t="str">
        <f t="shared" si="7"/>
        <v>I</v>
      </c>
      <c r="C62" s="9" t="e">
        <f t="shared" si="8"/>
        <v>#VALUE!</v>
      </c>
      <c r="D62" s="15" t="str">
        <f t="shared" si="9"/>
        <v>vis</v>
      </c>
      <c r="E62" s="50" t="e">
        <f>VLOOKUP(C62,Active!C$21:E$973,3,FALSE)</f>
        <v>#VALUE!</v>
      </c>
      <c r="F62" s="10" t="s">
        <v>69</v>
      </c>
      <c r="G62" s="15" t="e">
        <f t="shared" si="10"/>
        <v>#VALUE!</v>
      </c>
      <c r="H62" s="9">
        <f t="shared" si="11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9">
        <f t="shared" si="6"/>
        <v>0</v>
      </c>
      <c r="B63" s="10" t="str">
        <f t="shared" si="7"/>
        <v>I</v>
      </c>
      <c r="C63" s="9" t="e">
        <f t="shared" si="8"/>
        <v>#VALUE!</v>
      </c>
      <c r="D63" s="15" t="str">
        <f t="shared" si="9"/>
        <v>vis</v>
      </c>
      <c r="E63" s="50" t="e">
        <f>VLOOKUP(C63,Active!C$21:E$973,3,FALSE)</f>
        <v>#VALUE!</v>
      </c>
      <c r="F63" s="10" t="s">
        <v>69</v>
      </c>
      <c r="G63" s="15" t="e">
        <f t="shared" si="10"/>
        <v>#VALUE!</v>
      </c>
      <c r="H63" s="9">
        <f t="shared" si="11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9">
        <f t="shared" si="6"/>
        <v>0</v>
      </c>
      <c r="B64" s="10" t="str">
        <f t="shared" si="7"/>
        <v>I</v>
      </c>
      <c r="C64" s="9" t="e">
        <f t="shared" si="8"/>
        <v>#VALUE!</v>
      </c>
      <c r="D64" s="15" t="str">
        <f t="shared" si="9"/>
        <v>vis</v>
      </c>
      <c r="E64" s="50" t="e">
        <f>VLOOKUP(C64,Active!C$21:E$973,3,FALSE)</f>
        <v>#VALUE!</v>
      </c>
      <c r="F64" s="10" t="s">
        <v>69</v>
      </c>
      <c r="G64" s="15" t="e">
        <f t="shared" si="10"/>
        <v>#VALUE!</v>
      </c>
      <c r="H64" s="9">
        <f t="shared" si="11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9">
        <f t="shared" si="6"/>
        <v>0</v>
      </c>
      <c r="B65" s="10" t="str">
        <f t="shared" si="7"/>
        <v>I</v>
      </c>
      <c r="C65" s="9" t="e">
        <f t="shared" si="8"/>
        <v>#VALUE!</v>
      </c>
      <c r="D65" s="15" t="str">
        <f t="shared" si="9"/>
        <v>vis</v>
      </c>
      <c r="E65" s="50" t="e">
        <f>VLOOKUP(C65,Active!C$21:E$973,3,FALSE)</f>
        <v>#VALUE!</v>
      </c>
      <c r="F65" s="10" t="s">
        <v>69</v>
      </c>
      <c r="G65" s="15" t="e">
        <f t="shared" si="10"/>
        <v>#VALUE!</v>
      </c>
      <c r="H65" s="9">
        <f t="shared" si="11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9">
        <f t="shared" si="6"/>
        <v>0</v>
      </c>
      <c r="B66" s="10" t="str">
        <f t="shared" si="7"/>
        <v>I</v>
      </c>
      <c r="C66" s="9" t="e">
        <f t="shared" si="8"/>
        <v>#VALUE!</v>
      </c>
      <c r="D66" s="15" t="str">
        <f t="shared" si="9"/>
        <v>vis</v>
      </c>
      <c r="E66" s="50" t="e">
        <f>VLOOKUP(C66,Active!C$21:E$973,3,FALSE)</f>
        <v>#VALUE!</v>
      </c>
      <c r="F66" s="10" t="s">
        <v>69</v>
      </c>
      <c r="G66" s="15" t="e">
        <f t="shared" si="10"/>
        <v>#VALUE!</v>
      </c>
      <c r="H66" s="9">
        <f t="shared" si="11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9">
        <f t="shared" si="6"/>
        <v>0</v>
      </c>
      <c r="B67" s="10" t="str">
        <f t="shared" si="7"/>
        <v>I</v>
      </c>
      <c r="C67" s="9" t="e">
        <f t="shared" si="8"/>
        <v>#VALUE!</v>
      </c>
      <c r="D67" s="15" t="str">
        <f t="shared" si="9"/>
        <v>vis</v>
      </c>
      <c r="E67" s="50" t="e">
        <f>VLOOKUP(C67,Active!C$21:E$973,3,FALSE)</f>
        <v>#VALUE!</v>
      </c>
      <c r="F67" s="10" t="s">
        <v>69</v>
      </c>
      <c r="G67" s="15" t="e">
        <f t="shared" si="10"/>
        <v>#VALUE!</v>
      </c>
      <c r="H67" s="9">
        <f t="shared" si="11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9">
        <f t="shared" si="6"/>
        <v>0</v>
      </c>
      <c r="B68" s="10" t="str">
        <f t="shared" si="7"/>
        <v>I</v>
      </c>
      <c r="C68" s="9" t="e">
        <f t="shared" si="8"/>
        <v>#VALUE!</v>
      </c>
      <c r="D68" s="15" t="str">
        <f t="shared" si="9"/>
        <v>vis</v>
      </c>
      <c r="E68" s="50" t="e">
        <f>VLOOKUP(C68,Active!C$21:E$973,3,FALSE)</f>
        <v>#VALUE!</v>
      </c>
      <c r="F68" s="10" t="s">
        <v>69</v>
      </c>
      <c r="G68" s="15" t="e">
        <f t="shared" si="10"/>
        <v>#VALUE!</v>
      </c>
      <c r="H68" s="9">
        <f t="shared" si="11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9">
        <f t="shared" si="6"/>
        <v>0</v>
      </c>
      <c r="B69" s="10" t="str">
        <f t="shared" si="7"/>
        <v>I</v>
      </c>
      <c r="C69" s="9" t="e">
        <f t="shared" si="8"/>
        <v>#VALUE!</v>
      </c>
      <c r="D69" s="15" t="str">
        <f t="shared" si="9"/>
        <v>vis</v>
      </c>
      <c r="E69" s="50" t="e">
        <f>VLOOKUP(C69,Active!C$21:E$973,3,FALSE)</f>
        <v>#VALUE!</v>
      </c>
      <c r="F69" s="10" t="s">
        <v>69</v>
      </c>
      <c r="G69" s="15" t="e">
        <f t="shared" si="10"/>
        <v>#VALUE!</v>
      </c>
      <c r="H69" s="9">
        <f t="shared" si="11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9">
        <f t="shared" si="6"/>
        <v>0</v>
      </c>
      <c r="B70" s="10" t="str">
        <f t="shared" si="7"/>
        <v>I</v>
      </c>
      <c r="C70" s="9" t="e">
        <f t="shared" si="8"/>
        <v>#VALUE!</v>
      </c>
      <c r="D70" s="15" t="str">
        <f t="shared" si="9"/>
        <v>vis</v>
      </c>
      <c r="E70" s="50" t="e">
        <f>VLOOKUP(C70,Active!C$21:E$973,3,FALSE)</f>
        <v>#VALUE!</v>
      </c>
      <c r="F70" s="10" t="s">
        <v>69</v>
      </c>
      <c r="G70" s="15" t="e">
        <f t="shared" si="10"/>
        <v>#VALUE!</v>
      </c>
      <c r="H70" s="9">
        <f t="shared" si="11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9">
        <f t="shared" si="6"/>
        <v>0</v>
      </c>
      <c r="B71" s="10" t="str">
        <f t="shared" si="7"/>
        <v>I</v>
      </c>
      <c r="C71" s="9" t="e">
        <f t="shared" si="8"/>
        <v>#VALUE!</v>
      </c>
      <c r="D71" s="15" t="str">
        <f t="shared" si="9"/>
        <v>vis</v>
      </c>
      <c r="E71" s="50" t="e">
        <f>VLOOKUP(C71,Active!C$21:E$973,3,FALSE)</f>
        <v>#VALUE!</v>
      </c>
      <c r="F71" s="10" t="s">
        <v>69</v>
      </c>
      <c r="G71" s="15" t="e">
        <f t="shared" si="10"/>
        <v>#VALUE!</v>
      </c>
      <c r="H71" s="9">
        <f t="shared" si="11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9">
        <f t="shared" si="6"/>
        <v>0</v>
      </c>
      <c r="B72" s="10" t="str">
        <f t="shared" si="7"/>
        <v>I</v>
      </c>
      <c r="C72" s="9" t="e">
        <f t="shared" si="8"/>
        <v>#VALUE!</v>
      </c>
      <c r="D72" s="15" t="str">
        <f t="shared" si="9"/>
        <v>vis</v>
      </c>
      <c r="E72" s="50" t="e">
        <f>VLOOKUP(C72,Active!C$21:E$973,3,FALSE)</f>
        <v>#VALUE!</v>
      </c>
      <c r="F72" s="10" t="s">
        <v>69</v>
      </c>
      <c r="G72" s="15" t="e">
        <f t="shared" si="10"/>
        <v>#VALUE!</v>
      </c>
      <c r="H72" s="9">
        <f t="shared" si="11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9">
        <f t="shared" si="6"/>
        <v>0</v>
      </c>
      <c r="B73" s="10" t="str">
        <f t="shared" si="7"/>
        <v>I</v>
      </c>
      <c r="C73" s="9" t="e">
        <f t="shared" si="8"/>
        <v>#VALUE!</v>
      </c>
      <c r="D73" s="15" t="str">
        <f t="shared" si="9"/>
        <v>vis</v>
      </c>
      <c r="E73" s="50" t="e">
        <f>VLOOKUP(C73,Active!C$21:E$973,3,FALSE)</f>
        <v>#VALUE!</v>
      </c>
      <c r="F73" s="10" t="s">
        <v>69</v>
      </c>
      <c r="G73" s="15" t="e">
        <f t="shared" si="10"/>
        <v>#VALUE!</v>
      </c>
      <c r="H73" s="9">
        <f t="shared" si="11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9">
        <f t="shared" si="6"/>
        <v>0</v>
      </c>
      <c r="B74" s="10" t="str">
        <f t="shared" si="7"/>
        <v>I</v>
      </c>
      <c r="C74" s="9" t="e">
        <f t="shared" si="8"/>
        <v>#VALUE!</v>
      </c>
      <c r="D74" s="15" t="str">
        <f t="shared" si="9"/>
        <v>vis</v>
      </c>
      <c r="E74" s="50" t="e">
        <f>VLOOKUP(C74,Active!C$21:E$973,3,FALSE)</f>
        <v>#VALUE!</v>
      </c>
      <c r="F74" s="10" t="s">
        <v>69</v>
      </c>
      <c r="G74" s="15" t="e">
        <f t="shared" si="10"/>
        <v>#VALUE!</v>
      </c>
      <c r="H74" s="9">
        <f t="shared" si="11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9">
        <f t="shared" ref="A75:A106" si="12">P75</f>
        <v>0</v>
      </c>
      <c r="B75" s="10" t="str">
        <f t="shared" ref="B75:B106" si="13">IF(H75=INT(H75),"I","II")</f>
        <v>I</v>
      </c>
      <c r="C75" s="9" t="e">
        <f t="shared" ref="C75:C106" si="14">1*G75</f>
        <v>#VALUE!</v>
      </c>
      <c r="D75" s="15" t="str">
        <f t="shared" ref="D75:D106" si="15">VLOOKUP(F75,I$1:J$5,2,FALSE)</f>
        <v>vis</v>
      </c>
      <c r="E75" s="50" t="e">
        <f>VLOOKUP(C75,Active!C$21:E$973,3,FALSE)</f>
        <v>#VALUE!</v>
      </c>
      <c r="F75" s="10" t="s">
        <v>69</v>
      </c>
      <c r="G75" s="15" t="e">
        <f t="shared" ref="G75:G106" si="16">MID(I75,3,LEN(I75)-3)</f>
        <v>#VALUE!</v>
      </c>
      <c r="H75" s="9">
        <f t="shared" ref="H75:H106" si="17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9">
        <f t="shared" si="12"/>
        <v>0</v>
      </c>
      <c r="B76" s="10" t="str">
        <f t="shared" si="13"/>
        <v>I</v>
      </c>
      <c r="C76" s="9" t="e">
        <f t="shared" si="14"/>
        <v>#VALUE!</v>
      </c>
      <c r="D76" s="15" t="str">
        <f t="shared" si="15"/>
        <v>vis</v>
      </c>
      <c r="E76" s="50" t="e">
        <f>VLOOKUP(C76,Active!C$21:E$973,3,FALSE)</f>
        <v>#VALUE!</v>
      </c>
      <c r="F76" s="10" t="s">
        <v>69</v>
      </c>
      <c r="G76" s="15" t="e">
        <f t="shared" si="16"/>
        <v>#VALUE!</v>
      </c>
      <c r="H76" s="9">
        <f t="shared" si="17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9">
        <f t="shared" si="12"/>
        <v>0</v>
      </c>
      <c r="B77" s="10" t="str">
        <f t="shared" si="13"/>
        <v>I</v>
      </c>
      <c r="C77" s="9" t="e">
        <f t="shared" si="14"/>
        <v>#VALUE!</v>
      </c>
      <c r="D77" s="15" t="str">
        <f t="shared" si="15"/>
        <v>vis</v>
      </c>
      <c r="E77" s="50" t="e">
        <f>VLOOKUP(C77,Active!C$21:E$973,3,FALSE)</f>
        <v>#VALUE!</v>
      </c>
      <c r="F77" s="10" t="s">
        <v>69</v>
      </c>
      <c r="G77" s="15" t="e">
        <f t="shared" si="16"/>
        <v>#VALUE!</v>
      </c>
      <c r="H77" s="9">
        <f t="shared" si="17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9">
        <f t="shared" si="12"/>
        <v>0</v>
      </c>
      <c r="B78" s="10" t="str">
        <f t="shared" si="13"/>
        <v>I</v>
      </c>
      <c r="C78" s="9" t="e">
        <f t="shared" si="14"/>
        <v>#VALUE!</v>
      </c>
      <c r="D78" s="15" t="e">
        <f t="shared" si="15"/>
        <v>#N/A</v>
      </c>
      <c r="E78" s="50" t="e">
        <f>VLOOKUP(C78,Active!C$21:E$973,3,FALSE)</f>
        <v>#VALUE!</v>
      </c>
      <c r="F78" s="10" t="str">
        <f>LEFT(M78,1)</f>
        <v/>
      </c>
      <c r="G78" s="15" t="e">
        <f t="shared" si="16"/>
        <v>#VALUE!</v>
      </c>
      <c r="H78" s="9">
        <f t="shared" si="17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9">
        <f t="shared" si="12"/>
        <v>0</v>
      </c>
      <c r="B79" s="10" t="str">
        <f t="shared" si="13"/>
        <v>I</v>
      </c>
      <c r="C79" s="9" t="e">
        <f t="shared" si="14"/>
        <v>#VALUE!</v>
      </c>
      <c r="D79" s="15" t="e">
        <f t="shared" si="15"/>
        <v>#N/A</v>
      </c>
      <c r="E79" s="50" t="e">
        <f>VLOOKUP(C79,Active!C$21:E$973,3,FALSE)</f>
        <v>#VALUE!</v>
      </c>
      <c r="F79" s="10" t="str">
        <f>LEFT(M79,1)</f>
        <v/>
      </c>
      <c r="G79" s="15" t="e">
        <f t="shared" si="16"/>
        <v>#VALUE!</v>
      </c>
      <c r="H79" s="9">
        <f t="shared" si="17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9">
        <f t="shared" si="12"/>
        <v>0</v>
      </c>
      <c r="B80" s="10" t="str">
        <f t="shared" si="13"/>
        <v>I</v>
      </c>
      <c r="C80" s="9" t="e">
        <f t="shared" si="14"/>
        <v>#VALUE!</v>
      </c>
      <c r="D80" s="15" t="e">
        <f t="shared" si="15"/>
        <v>#N/A</v>
      </c>
      <c r="E80" s="50" t="e">
        <f>VLOOKUP(C80,Active!C$21:E$973,3,FALSE)</f>
        <v>#VALUE!</v>
      </c>
      <c r="F80" s="10" t="str">
        <f>LEFT(M80,1)</f>
        <v/>
      </c>
      <c r="G80" s="15" t="e">
        <f t="shared" si="16"/>
        <v>#VALUE!</v>
      </c>
      <c r="H80" s="9">
        <f t="shared" si="17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9">
        <f t="shared" si="12"/>
        <v>0</v>
      </c>
      <c r="B81" s="10" t="str">
        <f t="shared" si="13"/>
        <v>I</v>
      </c>
      <c r="C81" s="9" t="e">
        <f t="shared" si="14"/>
        <v>#VALUE!</v>
      </c>
      <c r="D81" s="15" t="e">
        <f t="shared" si="15"/>
        <v>#N/A</v>
      </c>
      <c r="E81" s="50" t="e">
        <f>VLOOKUP(C81,Active!C$21:E$973,3,FALSE)</f>
        <v>#VALUE!</v>
      </c>
      <c r="F81" s="10" t="str">
        <f>LEFT(M81,1)</f>
        <v/>
      </c>
      <c r="G81" s="15" t="e">
        <f t="shared" si="16"/>
        <v>#VALUE!</v>
      </c>
      <c r="H81" s="9">
        <f t="shared" si="17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9">
        <f t="shared" si="12"/>
        <v>0</v>
      </c>
      <c r="B82" s="10" t="str">
        <f t="shared" si="13"/>
        <v>I</v>
      </c>
      <c r="C82" s="9" t="e">
        <f t="shared" si="14"/>
        <v>#VALUE!</v>
      </c>
      <c r="D82" s="15" t="e">
        <f t="shared" si="15"/>
        <v>#N/A</v>
      </c>
      <c r="E82" s="50" t="e">
        <f>VLOOKUP(C82,Active!C$21:E$973,3,FALSE)</f>
        <v>#VALUE!</v>
      </c>
      <c r="F82" s="10" t="str">
        <f>LEFT(M82,1)</f>
        <v/>
      </c>
      <c r="G82" s="15" t="e">
        <f t="shared" si="16"/>
        <v>#VALUE!</v>
      </c>
      <c r="H82" s="9">
        <f t="shared" si="17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9">
        <f t="shared" si="12"/>
        <v>0</v>
      </c>
      <c r="B83" s="10" t="str">
        <f t="shared" si="13"/>
        <v>I</v>
      </c>
      <c r="C83" s="9" t="e">
        <f t="shared" si="14"/>
        <v>#VALUE!</v>
      </c>
      <c r="D83" s="15" t="str">
        <f t="shared" si="15"/>
        <v>vis</v>
      </c>
      <c r="E83" s="50" t="e">
        <f>VLOOKUP(C83,Active!C$21:E$973,3,FALSE)</f>
        <v>#VALUE!</v>
      </c>
      <c r="F83" s="10" t="s">
        <v>69</v>
      </c>
      <c r="G83" s="15" t="e">
        <f t="shared" si="16"/>
        <v>#VALUE!</v>
      </c>
      <c r="H83" s="9">
        <f t="shared" si="17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9">
        <f t="shared" si="12"/>
        <v>0</v>
      </c>
      <c r="B84" s="10" t="str">
        <f t="shared" si="13"/>
        <v>I</v>
      </c>
      <c r="C84" s="9" t="e">
        <f t="shared" si="14"/>
        <v>#VALUE!</v>
      </c>
      <c r="D84" s="15" t="str">
        <f t="shared" si="15"/>
        <v>vis</v>
      </c>
      <c r="E84" s="50" t="e">
        <f>VLOOKUP(C84,Active!C$21:E$973,3,FALSE)</f>
        <v>#VALUE!</v>
      </c>
      <c r="F84" s="10" t="s">
        <v>69</v>
      </c>
      <c r="G84" s="15" t="e">
        <f t="shared" si="16"/>
        <v>#VALUE!</v>
      </c>
      <c r="H84" s="9">
        <f t="shared" si="17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9">
        <f t="shared" si="12"/>
        <v>0</v>
      </c>
      <c r="B85" s="10" t="str">
        <f t="shared" si="13"/>
        <v>I</v>
      </c>
      <c r="C85" s="9" t="e">
        <f t="shared" si="14"/>
        <v>#VALUE!</v>
      </c>
      <c r="D85" s="15" t="str">
        <f t="shared" si="15"/>
        <v>vis</v>
      </c>
      <c r="E85" s="50" t="e">
        <f>VLOOKUP(C85,Active!C$21:E$973,3,FALSE)</f>
        <v>#VALUE!</v>
      </c>
      <c r="F85" s="10" t="s">
        <v>69</v>
      </c>
      <c r="G85" s="15" t="e">
        <f t="shared" si="16"/>
        <v>#VALUE!</v>
      </c>
      <c r="H85" s="9">
        <f t="shared" si="17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9">
        <f t="shared" si="12"/>
        <v>0</v>
      </c>
      <c r="B86" s="10" t="str">
        <f t="shared" si="13"/>
        <v>I</v>
      </c>
      <c r="C86" s="9" t="e">
        <f t="shared" si="14"/>
        <v>#VALUE!</v>
      </c>
      <c r="D86" s="15" t="str">
        <f t="shared" si="15"/>
        <v>vis</v>
      </c>
      <c r="E86" s="50" t="e">
        <f>VLOOKUP(C86,Active!C$21:E$973,3,FALSE)</f>
        <v>#VALUE!</v>
      </c>
      <c r="F86" s="10" t="s">
        <v>69</v>
      </c>
      <c r="G86" s="15" t="e">
        <f t="shared" si="16"/>
        <v>#VALUE!</v>
      </c>
      <c r="H86" s="9">
        <f t="shared" si="17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9">
        <f t="shared" si="12"/>
        <v>0</v>
      </c>
      <c r="B87" s="10" t="str">
        <f t="shared" si="13"/>
        <v>I</v>
      </c>
      <c r="C87" s="9" t="e">
        <f t="shared" si="14"/>
        <v>#VALUE!</v>
      </c>
      <c r="D87" s="15" t="str">
        <f t="shared" si="15"/>
        <v>vis</v>
      </c>
      <c r="E87" s="50" t="e">
        <f>VLOOKUP(C87,Active!C$21:E$973,3,FALSE)</f>
        <v>#VALUE!</v>
      </c>
      <c r="F87" s="10" t="s">
        <v>69</v>
      </c>
      <c r="G87" s="15" t="e">
        <f t="shared" si="16"/>
        <v>#VALUE!</v>
      </c>
      <c r="H87" s="9">
        <f t="shared" si="17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9">
        <f t="shared" si="12"/>
        <v>0</v>
      </c>
      <c r="B88" s="10" t="str">
        <f t="shared" si="13"/>
        <v>I</v>
      </c>
      <c r="C88" s="9" t="e">
        <f t="shared" si="14"/>
        <v>#VALUE!</v>
      </c>
      <c r="D88" s="15" t="str">
        <f t="shared" si="15"/>
        <v>vis</v>
      </c>
      <c r="E88" s="50" t="e">
        <f>VLOOKUP(C88,Active!C$21:E$973,3,FALSE)</f>
        <v>#VALUE!</v>
      </c>
      <c r="F88" s="10" t="s">
        <v>69</v>
      </c>
      <c r="G88" s="15" t="e">
        <f t="shared" si="16"/>
        <v>#VALUE!</v>
      </c>
      <c r="H88" s="9">
        <f t="shared" si="17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9">
        <f t="shared" si="12"/>
        <v>0</v>
      </c>
      <c r="B89" s="10" t="str">
        <f t="shared" si="13"/>
        <v>I</v>
      </c>
      <c r="C89" s="9" t="e">
        <f t="shared" si="14"/>
        <v>#VALUE!</v>
      </c>
      <c r="D89" s="15" t="str">
        <f t="shared" si="15"/>
        <v>vis</v>
      </c>
      <c r="E89" s="50" t="e">
        <f>VLOOKUP(C89,Active!C$21:E$973,3,FALSE)</f>
        <v>#VALUE!</v>
      </c>
      <c r="F89" s="10" t="s">
        <v>69</v>
      </c>
      <c r="G89" s="15" t="e">
        <f t="shared" si="16"/>
        <v>#VALUE!</v>
      </c>
      <c r="H89" s="9">
        <f t="shared" si="17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9">
        <f t="shared" si="12"/>
        <v>0</v>
      </c>
      <c r="B90" s="10" t="str">
        <f t="shared" si="13"/>
        <v>I</v>
      </c>
      <c r="C90" s="9" t="e">
        <f t="shared" si="14"/>
        <v>#VALUE!</v>
      </c>
      <c r="D90" s="15" t="str">
        <f t="shared" si="15"/>
        <v>vis</v>
      </c>
      <c r="E90" s="50" t="e">
        <f>VLOOKUP(C90,Active!C$21:E$973,3,FALSE)</f>
        <v>#VALUE!</v>
      </c>
      <c r="F90" s="10" t="s">
        <v>69</v>
      </c>
      <c r="G90" s="15" t="e">
        <f t="shared" si="16"/>
        <v>#VALUE!</v>
      </c>
      <c r="H90" s="9">
        <f t="shared" si="17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9">
        <f t="shared" si="12"/>
        <v>0</v>
      </c>
      <c r="B91" s="10" t="str">
        <f t="shared" si="13"/>
        <v>I</v>
      </c>
      <c r="C91" s="9" t="e">
        <f t="shared" si="14"/>
        <v>#VALUE!</v>
      </c>
      <c r="D91" s="15" t="str">
        <f t="shared" si="15"/>
        <v>vis</v>
      </c>
      <c r="E91" s="50" t="e">
        <f>VLOOKUP(C91,Active!C$21:E$973,3,FALSE)</f>
        <v>#VALUE!</v>
      </c>
      <c r="F91" s="10" t="s">
        <v>69</v>
      </c>
      <c r="G91" s="15" t="e">
        <f t="shared" si="16"/>
        <v>#VALUE!</v>
      </c>
      <c r="H91" s="9">
        <f t="shared" si="17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9">
        <f t="shared" si="12"/>
        <v>0</v>
      </c>
      <c r="B92" s="10" t="str">
        <f t="shared" si="13"/>
        <v>I</v>
      </c>
      <c r="C92" s="9" t="e">
        <f t="shared" si="14"/>
        <v>#VALUE!</v>
      </c>
      <c r="D92" s="15" t="str">
        <f t="shared" si="15"/>
        <v>vis</v>
      </c>
      <c r="E92" s="50" t="e">
        <f>VLOOKUP(C92,Active!C$21:E$973,3,FALSE)</f>
        <v>#VALUE!</v>
      </c>
      <c r="F92" s="10" t="s">
        <v>69</v>
      </c>
      <c r="G92" s="15" t="e">
        <f t="shared" si="16"/>
        <v>#VALUE!</v>
      </c>
      <c r="H92" s="9">
        <f t="shared" si="17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9">
        <f t="shared" si="12"/>
        <v>0</v>
      </c>
      <c r="B93" s="10" t="str">
        <f t="shared" si="13"/>
        <v>I</v>
      </c>
      <c r="C93" s="9" t="e">
        <f t="shared" si="14"/>
        <v>#VALUE!</v>
      </c>
      <c r="D93" s="15" t="str">
        <f t="shared" si="15"/>
        <v>vis</v>
      </c>
      <c r="E93" s="50" t="e">
        <f>VLOOKUP(C93,Active!C$21:E$973,3,FALSE)</f>
        <v>#VALUE!</v>
      </c>
      <c r="F93" s="10" t="s">
        <v>69</v>
      </c>
      <c r="G93" s="15" t="e">
        <f t="shared" si="16"/>
        <v>#VALUE!</v>
      </c>
      <c r="H93" s="9">
        <f t="shared" si="17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9">
        <f t="shared" si="12"/>
        <v>0</v>
      </c>
      <c r="B94" s="10" t="str">
        <f t="shared" si="13"/>
        <v>I</v>
      </c>
      <c r="C94" s="9" t="e">
        <f t="shared" si="14"/>
        <v>#VALUE!</v>
      </c>
      <c r="D94" s="15" t="str">
        <f t="shared" si="15"/>
        <v>vis</v>
      </c>
      <c r="E94" s="50" t="e">
        <f>VLOOKUP(C94,Active!C$21:E$973,3,FALSE)</f>
        <v>#VALUE!</v>
      </c>
      <c r="F94" s="10" t="s">
        <v>69</v>
      </c>
      <c r="G94" s="15" t="e">
        <f t="shared" si="16"/>
        <v>#VALUE!</v>
      </c>
      <c r="H94" s="9">
        <f t="shared" si="17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9">
        <f t="shared" si="12"/>
        <v>0</v>
      </c>
      <c r="B95" s="10" t="str">
        <f t="shared" si="13"/>
        <v>I</v>
      </c>
      <c r="C95" s="9" t="e">
        <f t="shared" si="14"/>
        <v>#VALUE!</v>
      </c>
      <c r="D95" s="15" t="str">
        <f t="shared" si="15"/>
        <v>vis</v>
      </c>
      <c r="E95" s="50" t="e">
        <f>VLOOKUP(C95,Active!C$21:E$973,3,FALSE)</f>
        <v>#VALUE!</v>
      </c>
      <c r="F95" s="10" t="s">
        <v>69</v>
      </c>
      <c r="G95" s="15" t="e">
        <f t="shared" si="16"/>
        <v>#VALUE!</v>
      </c>
      <c r="H95" s="9">
        <f t="shared" si="17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9">
        <f t="shared" si="12"/>
        <v>0</v>
      </c>
      <c r="B96" s="10" t="str">
        <f t="shared" si="13"/>
        <v>I</v>
      </c>
      <c r="C96" s="9" t="e">
        <f t="shared" si="14"/>
        <v>#VALUE!</v>
      </c>
      <c r="D96" s="15" t="str">
        <f t="shared" si="15"/>
        <v>vis</v>
      </c>
      <c r="E96" s="50" t="e">
        <f>VLOOKUP(C96,Active!C$21:E$973,3,FALSE)</f>
        <v>#VALUE!</v>
      </c>
      <c r="F96" s="10" t="s">
        <v>69</v>
      </c>
      <c r="G96" s="15" t="e">
        <f t="shared" si="16"/>
        <v>#VALUE!</v>
      </c>
      <c r="H96" s="9">
        <f t="shared" si="17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9">
        <f t="shared" si="12"/>
        <v>0</v>
      </c>
      <c r="B97" s="10" t="str">
        <f t="shared" si="13"/>
        <v>I</v>
      </c>
      <c r="C97" s="9" t="e">
        <f t="shared" si="14"/>
        <v>#VALUE!</v>
      </c>
      <c r="D97" s="15" t="str">
        <f t="shared" si="15"/>
        <v>vis</v>
      </c>
      <c r="E97" s="50" t="e">
        <f>VLOOKUP(C97,Active!C$21:E$973,3,FALSE)</f>
        <v>#VALUE!</v>
      </c>
      <c r="F97" s="10" t="s">
        <v>69</v>
      </c>
      <c r="G97" s="15" t="e">
        <f t="shared" si="16"/>
        <v>#VALUE!</v>
      </c>
      <c r="H97" s="9">
        <f t="shared" si="17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9">
        <f t="shared" si="12"/>
        <v>0</v>
      </c>
      <c r="B98" s="10" t="str">
        <f t="shared" si="13"/>
        <v>I</v>
      </c>
      <c r="C98" s="9" t="e">
        <f t="shared" si="14"/>
        <v>#VALUE!</v>
      </c>
      <c r="D98" s="15" t="str">
        <f t="shared" si="15"/>
        <v>vis</v>
      </c>
      <c r="E98" s="50" t="e">
        <f>VLOOKUP(C98,Active!C$21:E$973,3,FALSE)</f>
        <v>#VALUE!</v>
      </c>
      <c r="F98" s="10" t="s">
        <v>69</v>
      </c>
      <c r="G98" s="15" t="e">
        <f t="shared" si="16"/>
        <v>#VALUE!</v>
      </c>
      <c r="H98" s="9">
        <f t="shared" si="17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9">
        <f t="shared" si="12"/>
        <v>0</v>
      </c>
      <c r="B99" s="10" t="str">
        <f t="shared" si="13"/>
        <v>I</v>
      </c>
      <c r="C99" s="9" t="e">
        <f t="shared" si="14"/>
        <v>#VALUE!</v>
      </c>
      <c r="D99" s="15" t="str">
        <f t="shared" si="15"/>
        <v>vis</v>
      </c>
      <c r="E99" s="50" t="e">
        <f>VLOOKUP(C99,Active!C$21:E$973,3,FALSE)</f>
        <v>#VALUE!</v>
      </c>
      <c r="F99" s="10" t="s">
        <v>69</v>
      </c>
      <c r="G99" s="15" t="e">
        <f t="shared" si="16"/>
        <v>#VALUE!</v>
      </c>
      <c r="H99" s="9">
        <f t="shared" si="17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9">
        <f t="shared" si="12"/>
        <v>0</v>
      </c>
      <c r="B100" s="10" t="str">
        <f t="shared" si="13"/>
        <v>I</v>
      </c>
      <c r="C100" s="9" t="e">
        <f t="shared" si="14"/>
        <v>#VALUE!</v>
      </c>
      <c r="D100" s="15" t="str">
        <f t="shared" si="15"/>
        <v>vis</v>
      </c>
      <c r="E100" s="50" t="e">
        <f>VLOOKUP(C100,Active!C$21:E$973,3,FALSE)</f>
        <v>#VALUE!</v>
      </c>
      <c r="F100" s="10" t="s">
        <v>69</v>
      </c>
      <c r="G100" s="15" t="e">
        <f t="shared" si="16"/>
        <v>#VALUE!</v>
      </c>
      <c r="H100" s="9">
        <f t="shared" si="17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9">
        <f t="shared" si="12"/>
        <v>0</v>
      </c>
      <c r="B101" s="10" t="str">
        <f t="shared" si="13"/>
        <v>I</v>
      </c>
      <c r="C101" s="9" t="e">
        <f t="shared" si="14"/>
        <v>#VALUE!</v>
      </c>
      <c r="D101" s="15" t="str">
        <f t="shared" si="15"/>
        <v>vis</v>
      </c>
      <c r="E101" s="50" t="e">
        <f>VLOOKUP(C101,Active!C$21:E$973,3,FALSE)</f>
        <v>#VALUE!</v>
      </c>
      <c r="F101" s="10" t="s">
        <v>69</v>
      </c>
      <c r="G101" s="15" t="e">
        <f t="shared" si="16"/>
        <v>#VALUE!</v>
      </c>
      <c r="H101" s="9">
        <f t="shared" si="17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9">
        <f t="shared" si="12"/>
        <v>0</v>
      </c>
      <c r="B102" s="10" t="str">
        <f t="shared" si="13"/>
        <v>I</v>
      </c>
      <c r="C102" s="9" t="e">
        <f t="shared" si="14"/>
        <v>#VALUE!</v>
      </c>
      <c r="D102" s="15" t="str">
        <f t="shared" si="15"/>
        <v>vis</v>
      </c>
      <c r="E102" s="50" t="e">
        <f>VLOOKUP(C102,Active!C$21:E$973,3,FALSE)</f>
        <v>#VALUE!</v>
      </c>
      <c r="F102" s="10" t="s">
        <v>69</v>
      </c>
      <c r="G102" s="15" t="e">
        <f t="shared" si="16"/>
        <v>#VALUE!</v>
      </c>
      <c r="H102" s="9">
        <f t="shared" si="17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9">
        <f t="shared" si="12"/>
        <v>0</v>
      </c>
      <c r="B103" s="10" t="str">
        <f t="shared" si="13"/>
        <v>I</v>
      </c>
      <c r="C103" s="9" t="e">
        <f t="shared" si="14"/>
        <v>#VALUE!</v>
      </c>
      <c r="D103" s="15" t="str">
        <f t="shared" si="15"/>
        <v>vis</v>
      </c>
      <c r="E103" s="50" t="e">
        <f>VLOOKUP(C103,Active!C$21:E$973,3,FALSE)</f>
        <v>#VALUE!</v>
      </c>
      <c r="F103" s="10" t="s">
        <v>69</v>
      </c>
      <c r="G103" s="15" t="e">
        <f t="shared" si="16"/>
        <v>#VALUE!</v>
      </c>
      <c r="H103" s="9">
        <f t="shared" si="17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9">
        <f t="shared" si="12"/>
        <v>0</v>
      </c>
      <c r="B104" s="10" t="str">
        <f t="shared" si="13"/>
        <v>I</v>
      </c>
      <c r="C104" s="9" t="e">
        <f t="shared" si="14"/>
        <v>#VALUE!</v>
      </c>
      <c r="D104" s="15" t="str">
        <f t="shared" si="15"/>
        <v>vis</v>
      </c>
      <c r="E104" s="50" t="e">
        <f>VLOOKUP(C104,Active!C$21:E$973,3,FALSE)</f>
        <v>#VALUE!</v>
      </c>
      <c r="F104" s="10" t="s">
        <v>69</v>
      </c>
      <c r="G104" s="15" t="e">
        <f t="shared" si="16"/>
        <v>#VALUE!</v>
      </c>
      <c r="H104" s="9">
        <f t="shared" si="17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9">
        <f t="shared" si="12"/>
        <v>0</v>
      </c>
      <c r="B105" s="10" t="str">
        <f t="shared" si="13"/>
        <v>I</v>
      </c>
      <c r="C105" s="9" t="e">
        <f t="shared" si="14"/>
        <v>#VALUE!</v>
      </c>
      <c r="D105" s="15" t="str">
        <f t="shared" si="15"/>
        <v>vis</v>
      </c>
      <c r="E105" s="50" t="e">
        <f>VLOOKUP(C105,Active!C$21:E$973,3,FALSE)</f>
        <v>#VALUE!</v>
      </c>
      <c r="F105" s="10" t="s">
        <v>69</v>
      </c>
      <c r="G105" s="15" t="e">
        <f t="shared" si="16"/>
        <v>#VALUE!</v>
      </c>
      <c r="H105" s="9">
        <f t="shared" si="17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9">
        <f t="shared" si="12"/>
        <v>0</v>
      </c>
      <c r="B106" s="10" t="str">
        <f t="shared" si="13"/>
        <v>I</v>
      </c>
      <c r="C106" s="9" t="e">
        <f t="shared" si="14"/>
        <v>#VALUE!</v>
      </c>
      <c r="D106" s="15" t="str">
        <f t="shared" si="15"/>
        <v>vis</v>
      </c>
      <c r="E106" s="50" t="e">
        <f>VLOOKUP(C106,Active!C$21:E$973,3,FALSE)</f>
        <v>#VALUE!</v>
      </c>
      <c r="F106" s="10" t="s">
        <v>69</v>
      </c>
      <c r="G106" s="15" t="e">
        <f t="shared" si="16"/>
        <v>#VALUE!</v>
      </c>
      <c r="H106" s="9">
        <f t="shared" si="17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9">
        <f t="shared" ref="A107:A138" si="18">P107</f>
        <v>0</v>
      </c>
      <c r="B107" s="10" t="str">
        <f t="shared" ref="B107:B138" si="19">IF(H107=INT(H107),"I","II")</f>
        <v>I</v>
      </c>
      <c r="C107" s="9" t="e">
        <f t="shared" ref="C107:C138" si="20">1*G107</f>
        <v>#VALUE!</v>
      </c>
      <c r="D107" s="15" t="str">
        <f t="shared" ref="D107:D138" si="21">VLOOKUP(F107,I$1:J$5,2,FALSE)</f>
        <v>vis</v>
      </c>
      <c r="E107" s="50" t="e">
        <f>VLOOKUP(C107,Active!C$21:E$973,3,FALSE)</f>
        <v>#VALUE!</v>
      </c>
      <c r="F107" s="10" t="s">
        <v>69</v>
      </c>
      <c r="G107" s="15" t="e">
        <f t="shared" ref="G107:G138" si="22">MID(I107,3,LEN(I107)-3)</f>
        <v>#VALUE!</v>
      </c>
      <c r="H107" s="9">
        <f t="shared" ref="H107:H138" si="23">1*K107</f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9">
        <f t="shared" si="18"/>
        <v>0</v>
      </c>
      <c r="B108" s="10" t="str">
        <f t="shared" si="19"/>
        <v>I</v>
      </c>
      <c r="C108" s="9" t="e">
        <f t="shared" si="20"/>
        <v>#VALUE!</v>
      </c>
      <c r="D108" s="15" t="str">
        <f t="shared" si="21"/>
        <v>vis</v>
      </c>
      <c r="E108" s="50" t="e">
        <f>VLOOKUP(C108,Active!C$21:E$973,3,FALSE)</f>
        <v>#VALUE!</v>
      </c>
      <c r="F108" s="10" t="s">
        <v>69</v>
      </c>
      <c r="G108" s="15" t="e">
        <f t="shared" si="22"/>
        <v>#VALUE!</v>
      </c>
      <c r="H108" s="9">
        <f t="shared" si="23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9">
        <f t="shared" si="18"/>
        <v>0</v>
      </c>
      <c r="B109" s="10" t="str">
        <f t="shared" si="19"/>
        <v>I</v>
      </c>
      <c r="C109" s="9" t="e">
        <f t="shared" si="20"/>
        <v>#VALUE!</v>
      </c>
      <c r="D109" s="15" t="str">
        <f t="shared" si="21"/>
        <v>vis</v>
      </c>
      <c r="E109" s="50" t="e">
        <f>VLOOKUP(C109,Active!C$21:E$973,3,FALSE)</f>
        <v>#VALUE!</v>
      </c>
      <c r="F109" s="10" t="s">
        <v>69</v>
      </c>
      <c r="G109" s="15" t="e">
        <f t="shared" si="22"/>
        <v>#VALUE!</v>
      </c>
      <c r="H109" s="9">
        <f t="shared" si="23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9">
        <f t="shared" si="18"/>
        <v>0</v>
      </c>
      <c r="B110" s="10" t="str">
        <f t="shared" si="19"/>
        <v>I</v>
      </c>
      <c r="C110" s="9" t="e">
        <f t="shared" si="20"/>
        <v>#VALUE!</v>
      </c>
      <c r="D110" s="15" t="str">
        <f t="shared" si="21"/>
        <v>vis</v>
      </c>
      <c r="E110" s="50" t="e">
        <f>VLOOKUP(C110,Active!C$21:E$973,3,FALSE)</f>
        <v>#VALUE!</v>
      </c>
      <c r="F110" s="10" t="s">
        <v>69</v>
      </c>
      <c r="G110" s="15" t="e">
        <f t="shared" si="22"/>
        <v>#VALUE!</v>
      </c>
      <c r="H110" s="9">
        <f t="shared" si="23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9">
        <f t="shared" si="18"/>
        <v>0</v>
      </c>
      <c r="B111" s="10" t="str">
        <f t="shared" si="19"/>
        <v>I</v>
      </c>
      <c r="C111" s="9" t="e">
        <f t="shared" si="20"/>
        <v>#VALUE!</v>
      </c>
      <c r="D111" s="15" t="str">
        <f t="shared" si="21"/>
        <v>vis</v>
      </c>
      <c r="E111" s="50" t="e">
        <f>VLOOKUP(C111,Active!C$21:E$973,3,FALSE)</f>
        <v>#VALUE!</v>
      </c>
      <c r="F111" s="10" t="s">
        <v>69</v>
      </c>
      <c r="G111" s="15" t="e">
        <f t="shared" si="22"/>
        <v>#VALUE!</v>
      </c>
      <c r="H111" s="9">
        <f t="shared" si="23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9">
        <f t="shared" si="18"/>
        <v>0</v>
      </c>
      <c r="B112" s="10" t="str">
        <f t="shared" si="19"/>
        <v>I</v>
      </c>
      <c r="C112" s="9" t="e">
        <f t="shared" si="20"/>
        <v>#VALUE!</v>
      </c>
      <c r="D112" s="15" t="str">
        <f t="shared" si="21"/>
        <v>vis</v>
      </c>
      <c r="E112" s="50" t="e">
        <f>VLOOKUP(C112,Active!C$21:E$973,3,FALSE)</f>
        <v>#VALUE!</v>
      </c>
      <c r="F112" s="10" t="s">
        <v>69</v>
      </c>
      <c r="G112" s="15" t="e">
        <f t="shared" si="22"/>
        <v>#VALUE!</v>
      </c>
      <c r="H112" s="9">
        <f t="shared" si="23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9">
        <f t="shared" si="18"/>
        <v>0</v>
      </c>
      <c r="B113" s="10" t="str">
        <f t="shared" si="19"/>
        <v>I</v>
      </c>
      <c r="C113" s="9" t="e">
        <f t="shared" si="20"/>
        <v>#VALUE!</v>
      </c>
      <c r="D113" s="15" t="str">
        <f t="shared" si="21"/>
        <v>vis</v>
      </c>
      <c r="E113" s="50" t="e">
        <f>VLOOKUP(C113,Active!C$21:E$973,3,FALSE)</f>
        <v>#VALUE!</v>
      </c>
      <c r="F113" s="10" t="s">
        <v>69</v>
      </c>
      <c r="G113" s="15" t="e">
        <f t="shared" si="22"/>
        <v>#VALUE!</v>
      </c>
      <c r="H113" s="9">
        <f t="shared" si="23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9">
        <f t="shared" si="18"/>
        <v>0</v>
      </c>
      <c r="B114" s="10" t="str">
        <f t="shared" si="19"/>
        <v>I</v>
      </c>
      <c r="C114" s="9" t="e">
        <f t="shared" si="20"/>
        <v>#VALUE!</v>
      </c>
      <c r="D114" s="15" t="str">
        <f t="shared" si="21"/>
        <v>vis</v>
      </c>
      <c r="E114" s="50" t="e">
        <f>VLOOKUP(C114,Active!C$21:E$973,3,FALSE)</f>
        <v>#VALUE!</v>
      </c>
      <c r="F114" s="10" t="s">
        <v>69</v>
      </c>
      <c r="G114" s="15" t="e">
        <f t="shared" si="22"/>
        <v>#VALUE!</v>
      </c>
      <c r="H114" s="9">
        <f t="shared" si="23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9">
        <f t="shared" si="18"/>
        <v>0</v>
      </c>
      <c r="B115" s="10" t="str">
        <f t="shared" si="19"/>
        <v>I</v>
      </c>
      <c r="C115" s="9" t="e">
        <f t="shared" si="20"/>
        <v>#VALUE!</v>
      </c>
      <c r="D115" s="15" t="str">
        <f t="shared" si="21"/>
        <v>vis</v>
      </c>
      <c r="E115" s="50" t="e">
        <f>VLOOKUP(C115,Active!C$21:E$973,3,FALSE)</f>
        <v>#VALUE!</v>
      </c>
      <c r="F115" s="10" t="s">
        <v>69</v>
      </c>
      <c r="G115" s="15" t="e">
        <f t="shared" si="22"/>
        <v>#VALUE!</v>
      </c>
      <c r="H115" s="9">
        <f t="shared" si="23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9">
        <f t="shared" si="18"/>
        <v>0</v>
      </c>
      <c r="B116" s="10" t="str">
        <f t="shared" si="19"/>
        <v>I</v>
      </c>
      <c r="C116" s="9" t="e">
        <f t="shared" si="20"/>
        <v>#VALUE!</v>
      </c>
      <c r="D116" s="15" t="str">
        <f t="shared" si="21"/>
        <v>vis</v>
      </c>
      <c r="E116" s="50" t="e">
        <f>VLOOKUP(C116,Active!C$21:E$973,3,FALSE)</f>
        <v>#VALUE!</v>
      </c>
      <c r="F116" s="10" t="s">
        <v>69</v>
      </c>
      <c r="G116" s="15" t="e">
        <f t="shared" si="22"/>
        <v>#VALUE!</v>
      </c>
      <c r="H116" s="9">
        <f t="shared" si="23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9">
        <f t="shared" si="18"/>
        <v>0</v>
      </c>
      <c r="B117" s="10" t="str">
        <f t="shared" si="19"/>
        <v>I</v>
      </c>
      <c r="C117" s="9" t="e">
        <f t="shared" si="20"/>
        <v>#VALUE!</v>
      </c>
      <c r="D117" s="15" t="str">
        <f t="shared" si="21"/>
        <v>vis</v>
      </c>
      <c r="E117" s="50" t="e">
        <f>VLOOKUP(C117,Active!C$21:E$973,3,FALSE)</f>
        <v>#VALUE!</v>
      </c>
      <c r="F117" s="10" t="s">
        <v>69</v>
      </c>
      <c r="G117" s="15" t="e">
        <f t="shared" si="22"/>
        <v>#VALUE!</v>
      </c>
      <c r="H117" s="9">
        <f t="shared" si="23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9">
        <f t="shared" si="18"/>
        <v>0</v>
      </c>
      <c r="B118" s="10" t="str">
        <f t="shared" si="19"/>
        <v>I</v>
      </c>
      <c r="C118" s="9" t="e">
        <f t="shared" si="20"/>
        <v>#VALUE!</v>
      </c>
      <c r="D118" s="15" t="str">
        <f t="shared" si="21"/>
        <v>vis</v>
      </c>
      <c r="E118" s="50" t="e">
        <f>VLOOKUP(C118,Active!C$21:E$973,3,FALSE)</f>
        <v>#VALUE!</v>
      </c>
      <c r="F118" s="10" t="s">
        <v>69</v>
      </c>
      <c r="G118" s="15" t="e">
        <f t="shared" si="22"/>
        <v>#VALUE!</v>
      </c>
      <c r="H118" s="9">
        <f t="shared" si="23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9">
        <f t="shared" si="18"/>
        <v>0</v>
      </c>
      <c r="B119" s="10" t="str">
        <f t="shared" si="19"/>
        <v>I</v>
      </c>
      <c r="C119" s="9" t="e">
        <f t="shared" si="20"/>
        <v>#VALUE!</v>
      </c>
      <c r="D119" s="15" t="str">
        <f t="shared" si="21"/>
        <v>vis</v>
      </c>
      <c r="E119" s="50" t="e">
        <f>VLOOKUP(C119,Active!C$21:E$973,3,FALSE)</f>
        <v>#VALUE!</v>
      </c>
      <c r="F119" s="10" t="s">
        <v>69</v>
      </c>
      <c r="G119" s="15" t="e">
        <f t="shared" si="22"/>
        <v>#VALUE!</v>
      </c>
      <c r="H119" s="9">
        <f t="shared" si="23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9">
        <f t="shared" si="18"/>
        <v>0</v>
      </c>
      <c r="B120" s="10" t="str">
        <f t="shared" si="19"/>
        <v>I</v>
      </c>
      <c r="C120" s="9" t="e">
        <f t="shared" si="20"/>
        <v>#VALUE!</v>
      </c>
      <c r="D120" s="15" t="str">
        <f t="shared" si="21"/>
        <v>vis</v>
      </c>
      <c r="E120" s="50" t="e">
        <f>VLOOKUP(C120,Active!C$21:E$973,3,FALSE)</f>
        <v>#VALUE!</v>
      </c>
      <c r="F120" s="10" t="s">
        <v>69</v>
      </c>
      <c r="G120" s="15" t="e">
        <f t="shared" si="22"/>
        <v>#VALUE!</v>
      </c>
      <c r="H120" s="9">
        <f t="shared" si="23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9">
        <f t="shared" si="18"/>
        <v>0</v>
      </c>
      <c r="B121" s="10" t="str">
        <f t="shared" si="19"/>
        <v>I</v>
      </c>
      <c r="C121" s="9" t="e">
        <f t="shared" si="20"/>
        <v>#VALUE!</v>
      </c>
      <c r="D121" s="15" t="str">
        <f t="shared" si="21"/>
        <v>vis</v>
      </c>
      <c r="E121" s="50" t="e">
        <f>VLOOKUP(C121,Active!C$21:E$973,3,FALSE)</f>
        <v>#VALUE!</v>
      </c>
      <c r="F121" s="10" t="s">
        <v>69</v>
      </c>
      <c r="G121" s="15" t="e">
        <f t="shared" si="22"/>
        <v>#VALUE!</v>
      </c>
      <c r="H121" s="9">
        <f t="shared" si="23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9">
        <f t="shared" si="18"/>
        <v>0</v>
      </c>
      <c r="B122" s="10" t="str">
        <f t="shared" si="19"/>
        <v>I</v>
      </c>
      <c r="C122" s="9" t="e">
        <f t="shared" si="20"/>
        <v>#VALUE!</v>
      </c>
      <c r="D122" s="15" t="str">
        <f t="shared" si="21"/>
        <v>vis</v>
      </c>
      <c r="E122" s="50" t="e">
        <f>VLOOKUP(C122,Active!C$21:E$973,3,FALSE)</f>
        <v>#VALUE!</v>
      </c>
      <c r="F122" s="10" t="s">
        <v>69</v>
      </c>
      <c r="G122" s="15" t="e">
        <f t="shared" si="22"/>
        <v>#VALUE!</v>
      </c>
      <c r="H122" s="9">
        <f t="shared" si="23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9">
        <f t="shared" si="18"/>
        <v>0</v>
      </c>
      <c r="B123" s="10" t="str">
        <f t="shared" si="19"/>
        <v>I</v>
      </c>
      <c r="C123" s="9" t="e">
        <f t="shared" si="20"/>
        <v>#VALUE!</v>
      </c>
      <c r="D123" s="15" t="str">
        <f t="shared" si="21"/>
        <v>vis</v>
      </c>
      <c r="E123" s="50" t="e">
        <f>VLOOKUP(C123,Active!C$21:E$973,3,FALSE)</f>
        <v>#VALUE!</v>
      </c>
      <c r="F123" s="10" t="s">
        <v>69</v>
      </c>
      <c r="G123" s="15" t="e">
        <f t="shared" si="22"/>
        <v>#VALUE!</v>
      </c>
      <c r="H123" s="9">
        <f t="shared" si="23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9">
        <f t="shared" si="18"/>
        <v>0</v>
      </c>
      <c r="B124" s="10" t="str">
        <f t="shared" si="19"/>
        <v>I</v>
      </c>
      <c r="C124" s="9" t="e">
        <f t="shared" si="20"/>
        <v>#VALUE!</v>
      </c>
      <c r="D124" s="15" t="str">
        <f t="shared" si="21"/>
        <v>vis</v>
      </c>
      <c r="E124" s="50" t="e">
        <f>VLOOKUP(C124,Active!C$21:E$973,3,FALSE)</f>
        <v>#VALUE!</v>
      </c>
      <c r="F124" s="10" t="s">
        <v>69</v>
      </c>
      <c r="G124" s="15" t="e">
        <f t="shared" si="22"/>
        <v>#VALUE!</v>
      </c>
      <c r="H124" s="9">
        <f t="shared" si="23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9">
        <f t="shared" si="18"/>
        <v>0</v>
      </c>
      <c r="B125" s="10" t="str">
        <f t="shared" si="19"/>
        <v>I</v>
      </c>
      <c r="C125" s="9" t="e">
        <f t="shared" si="20"/>
        <v>#VALUE!</v>
      </c>
      <c r="D125" s="15" t="str">
        <f t="shared" si="21"/>
        <v>vis</v>
      </c>
      <c r="E125" s="50" t="e">
        <f>VLOOKUP(C125,Active!C$21:E$973,3,FALSE)</f>
        <v>#VALUE!</v>
      </c>
      <c r="F125" s="10" t="s">
        <v>69</v>
      </c>
      <c r="G125" s="15" t="e">
        <f t="shared" si="22"/>
        <v>#VALUE!</v>
      </c>
      <c r="H125" s="9">
        <f t="shared" si="23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9">
        <f t="shared" si="18"/>
        <v>0</v>
      </c>
      <c r="B126" s="10" t="str">
        <f t="shared" si="19"/>
        <v>I</v>
      </c>
      <c r="C126" s="9" t="e">
        <f t="shared" si="20"/>
        <v>#VALUE!</v>
      </c>
      <c r="D126" s="15" t="str">
        <f t="shared" si="21"/>
        <v>vis</v>
      </c>
      <c r="E126" s="50" t="e">
        <f>VLOOKUP(C126,Active!C$21:E$973,3,FALSE)</f>
        <v>#VALUE!</v>
      </c>
      <c r="F126" s="10" t="s">
        <v>69</v>
      </c>
      <c r="G126" s="15" t="e">
        <f t="shared" si="22"/>
        <v>#VALUE!</v>
      </c>
      <c r="H126" s="9">
        <f t="shared" si="23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9">
        <f t="shared" si="18"/>
        <v>0</v>
      </c>
      <c r="B127" s="10" t="str">
        <f t="shared" si="19"/>
        <v>I</v>
      </c>
      <c r="C127" s="9" t="e">
        <f t="shared" si="20"/>
        <v>#VALUE!</v>
      </c>
      <c r="D127" s="15" t="str">
        <f t="shared" si="21"/>
        <v>vis</v>
      </c>
      <c r="E127" s="50" t="e">
        <f>VLOOKUP(C127,Active!C$21:E$973,3,FALSE)</f>
        <v>#VALUE!</v>
      </c>
      <c r="F127" s="10" t="s">
        <v>69</v>
      </c>
      <c r="G127" s="15" t="e">
        <f t="shared" si="22"/>
        <v>#VALUE!</v>
      </c>
      <c r="H127" s="9">
        <f t="shared" si="23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9">
        <f t="shared" si="18"/>
        <v>0</v>
      </c>
      <c r="B128" s="10" t="str">
        <f t="shared" si="19"/>
        <v>I</v>
      </c>
      <c r="C128" s="9" t="e">
        <f t="shared" si="20"/>
        <v>#VALUE!</v>
      </c>
      <c r="D128" s="15" t="str">
        <f t="shared" si="21"/>
        <v>vis</v>
      </c>
      <c r="E128" s="50" t="e">
        <f>VLOOKUP(C128,Active!C$21:E$973,3,FALSE)</f>
        <v>#VALUE!</v>
      </c>
      <c r="F128" s="10" t="s">
        <v>69</v>
      </c>
      <c r="G128" s="15" t="e">
        <f t="shared" si="22"/>
        <v>#VALUE!</v>
      </c>
      <c r="H128" s="9">
        <f t="shared" si="23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9">
        <f t="shared" si="18"/>
        <v>0</v>
      </c>
      <c r="B129" s="10" t="str">
        <f t="shared" si="19"/>
        <v>I</v>
      </c>
      <c r="C129" s="9" t="e">
        <f t="shared" si="20"/>
        <v>#VALUE!</v>
      </c>
      <c r="D129" s="15" t="str">
        <f t="shared" si="21"/>
        <v>vis</v>
      </c>
      <c r="E129" s="50" t="e">
        <f>VLOOKUP(C129,Active!C$21:E$973,3,FALSE)</f>
        <v>#VALUE!</v>
      </c>
      <c r="F129" s="10" t="s">
        <v>69</v>
      </c>
      <c r="G129" s="15" t="e">
        <f t="shared" si="22"/>
        <v>#VALUE!</v>
      </c>
      <c r="H129" s="9">
        <f t="shared" si="23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9">
        <f t="shared" si="18"/>
        <v>0</v>
      </c>
      <c r="B130" s="10" t="str">
        <f t="shared" si="19"/>
        <v>I</v>
      </c>
      <c r="C130" s="9" t="e">
        <f t="shared" si="20"/>
        <v>#VALUE!</v>
      </c>
      <c r="D130" s="15" t="str">
        <f t="shared" si="21"/>
        <v>vis</v>
      </c>
      <c r="E130" s="50" t="e">
        <f>VLOOKUP(C130,Active!C$21:E$973,3,FALSE)</f>
        <v>#VALUE!</v>
      </c>
      <c r="F130" s="10" t="s">
        <v>69</v>
      </c>
      <c r="G130" s="15" t="e">
        <f t="shared" si="22"/>
        <v>#VALUE!</v>
      </c>
      <c r="H130" s="9">
        <f t="shared" si="23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9">
        <f t="shared" si="18"/>
        <v>0</v>
      </c>
      <c r="B131" s="10" t="str">
        <f t="shared" si="19"/>
        <v>I</v>
      </c>
      <c r="C131" s="9" t="e">
        <f t="shared" si="20"/>
        <v>#VALUE!</v>
      </c>
      <c r="D131" s="15" t="str">
        <f t="shared" si="21"/>
        <v>vis</v>
      </c>
      <c r="E131" s="50" t="e">
        <f>VLOOKUP(C131,Active!C$21:E$973,3,FALSE)</f>
        <v>#VALUE!</v>
      </c>
      <c r="F131" s="10" t="s">
        <v>69</v>
      </c>
      <c r="G131" s="15" t="e">
        <f t="shared" si="22"/>
        <v>#VALUE!</v>
      </c>
      <c r="H131" s="9">
        <f t="shared" si="23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9">
        <f t="shared" si="18"/>
        <v>0</v>
      </c>
      <c r="B132" s="10" t="str">
        <f t="shared" si="19"/>
        <v>I</v>
      </c>
      <c r="C132" s="9" t="e">
        <f t="shared" si="20"/>
        <v>#VALUE!</v>
      </c>
      <c r="D132" s="15" t="str">
        <f t="shared" si="21"/>
        <v>vis</v>
      </c>
      <c r="E132" s="50" t="e">
        <f>VLOOKUP(C132,Active!C$21:E$973,3,FALSE)</f>
        <v>#VALUE!</v>
      </c>
      <c r="F132" s="10" t="s">
        <v>69</v>
      </c>
      <c r="G132" s="15" t="e">
        <f t="shared" si="22"/>
        <v>#VALUE!</v>
      </c>
      <c r="H132" s="9">
        <f t="shared" si="23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9">
        <f t="shared" si="18"/>
        <v>0</v>
      </c>
      <c r="B133" s="10" t="str">
        <f t="shared" si="19"/>
        <v>I</v>
      </c>
      <c r="C133" s="9" t="e">
        <f t="shared" si="20"/>
        <v>#VALUE!</v>
      </c>
      <c r="D133" s="15" t="str">
        <f t="shared" si="21"/>
        <v>vis</v>
      </c>
      <c r="E133" s="50" t="e">
        <f>VLOOKUP(C133,Active!C$21:E$973,3,FALSE)</f>
        <v>#VALUE!</v>
      </c>
      <c r="F133" s="10" t="s">
        <v>69</v>
      </c>
      <c r="G133" s="15" t="e">
        <f t="shared" si="22"/>
        <v>#VALUE!</v>
      </c>
      <c r="H133" s="9">
        <f t="shared" si="23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9">
        <f t="shared" si="18"/>
        <v>0</v>
      </c>
      <c r="B134" s="10" t="str">
        <f t="shared" si="19"/>
        <v>I</v>
      </c>
      <c r="C134" s="9" t="e">
        <f t="shared" si="20"/>
        <v>#VALUE!</v>
      </c>
      <c r="D134" s="15" t="str">
        <f t="shared" si="21"/>
        <v>vis</v>
      </c>
      <c r="E134" s="50" t="e">
        <f>VLOOKUP(C134,Active!C$21:E$973,3,FALSE)</f>
        <v>#VALUE!</v>
      </c>
      <c r="F134" s="10" t="s">
        <v>69</v>
      </c>
      <c r="G134" s="15" t="e">
        <f t="shared" si="22"/>
        <v>#VALUE!</v>
      </c>
      <c r="H134" s="9">
        <f t="shared" si="23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9">
        <f t="shared" si="18"/>
        <v>0</v>
      </c>
      <c r="B135" s="10" t="str">
        <f t="shared" si="19"/>
        <v>I</v>
      </c>
      <c r="C135" s="9" t="e">
        <f t="shared" si="20"/>
        <v>#VALUE!</v>
      </c>
      <c r="D135" s="15" t="str">
        <f t="shared" si="21"/>
        <v>vis</v>
      </c>
      <c r="E135" s="50" t="e">
        <f>VLOOKUP(C135,Active!C$21:E$973,3,FALSE)</f>
        <v>#VALUE!</v>
      </c>
      <c r="F135" s="10" t="s">
        <v>69</v>
      </c>
      <c r="G135" s="15" t="e">
        <f t="shared" si="22"/>
        <v>#VALUE!</v>
      </c>
      <c r="H135" s="9">
        <f t="shared" si="23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9">
        <f t="shared" si="18"/>
        <v>0</v>
      </c>
      <c r="B136" s="10" t="str">
        <f t="shared" si="19"/>
        <v>I</v>
      </c>
      <c r="C136" s="9" t="e">
        <f t="shared" si="20"/>
        <v>#VALUE!</v>
      </c>
      <c r="D136" s="15" t="str">
        <f t="shared" si="21"/>
        <v>vis</v>
      </c>
      <c r="E136" s="50" t="e">
        <f>VLOOKUP(C136,Active!C$21:E$973,3,FALSE)</f>
        <v>#VALUE!</v>
      </c>
      <c r="F136" s="10" t="s">
        <v>69</v>
      </c>
      <c r="G136" s="15" t="e">
        <f t="shared" si="22"/>
        <v>#VALUE!</v>
      </c>
      <c r="H136" s="9">
        <f t="shared" si="23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9">
        <f t="shared" si="18"/>
        <v>0</v>
      </c>
      <c r="B137" s="10" t="str">
        <f t="shared" si="19"/>
        <v>I</v>
      </c>
      <c r="C137" s="9" t="e">
        <f t="shared" si="20"/>
        <v>#VALUE!</v>
      </c>
      <c r="D137" s="15" t="str">
        <f t="shared" si="21"/>
        <v>vis</v>
      </c>
      <c r="E137" s="50" t="e">
        <f>VLOOKUP(C137,Active!C$21:E$973,3,FALSE)</f>
        <v>#VALUE!</v>
      </c>
      <c r="F137" s="10" t="s">
        <v>69</v>
      </c>
      <c r="G137" s="15" t="e">
        <f t="shared" si="22"/>
        <v>#VALUE!</v>
      </c>
      <c r="H137" s="9">
        <f t="shared" si="23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9">
        <f t="shared" si="18"/>
        <v>0</v>
      </c>
      <c r="B138" s="10" t="str">
        <f t="shared" si="19"/>
        <v>I</v>
      </c>
      <c r="C138" s="9" t="e">
        <f t="shared" si="20"/>
        <v>#VALUE!</v>
      </c>
      <c r="D138" s="15" t="str">
        <f t="shared" si="21"/>
        <v>vis</v>
      </c>
      <c r="E138" s="50" t="e">
        <f>VLOOKUP(C138,Active!C$21:E$973,3,FALSE)</f>
        <v>#VALUE!</v>
      </c>
      <c r="F138" s="10" t="s">
        <v>69</v>
      </c>
      <c r="G138" s="15" t="e">
        <f t="shared" si="22"/>
        <v>#VALUE!</v>
      </c>
      <c r="H138" s="9">
        <f t="shared" si="23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9">
        <f t="shared" ref="A139:A170" si="24">P139</f>
        <v>0</v>
      </c>
      <c r="B139" s="10" t="str">
        <f t="shared" ref="B139:B170" si="25">IF(H139=INT(H139),"I","II")</f>
        <v>I</v>
      </c>
      <c r="C139" s="9" t="e">
        <f t="shared" ref="C139:C170" si="26">1*G139</f>
        <v>#VALUE!</v>
      </c>
      <c r="D139" s="15" t="str">
        <f t="shared" ref="D139:D170" si="27">VLOOKUP(F139,I$1:J$5,2,FALSE)</f>
        <v>vis</v>
      </c>
      <c r="E139" s="50" t="e">
        <f>VLOOKUP(C139,Active!C$21:E$973,3,FALSE)</f>
        <v>#VALUE!</v>
      </c>
      <c r="F139" s="10" t="s">
        <v>69</v>
      </c>
      <c r="G139" s="15" t="e">
        <f t="shared" ref="G139:G170" si="28">MID(I139,3,LEN(I139)-3)</f>
        <v>#VALUE!</v>
      </c>
      <c r="H139" s="9">
        <f t="shared" ref="H139:H170" si="29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9">
        <f t="shared" si="24"/>
        <v>0</v>
      </c>
      <c r="B140" s="10" t="str">
        <f t="shared" si="25"/>
        <v>I</v>
      </c>
      <c r="C140" s="9" t="e">
        <f t="shared" si="26"/>
        <v>#VALUE!</v>
      </c>
      <c r="D140" s="15" t="str">
        <f t="shared" si="27"/>
        <v>vis</v>
      </c>
      <c r="E140" s="50" t="e">
        <f>VLOOKUP(C140,Active!C$21:E$973,3,FALSE)</f>
        <v>#VALUE!</v>
      </c>
      <c r="F140" s="10" t="s">
        <v>69</v>
      </c>
      <c r="G140" s="15" t="e">
        <f t="shared" si="28"/>
        <v>#VALUE!</v>
      </c>
      <c r="H140" s="9">
        <f t="shared" si="29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9">
        <f t="shared" si="24"/>
        <v>0</v>
      </c>
      <c r="B141" s="10" t="str">
        <f t="shared" si="25"/>
        <v>I</v>
      </c>
      <c r="C141" s="9" t="e">
        <f t="shared" si="26"/>
        <v>#VALUE!</v>
      </c>
      <c r="D141" s="15" t="str">
        <f t="shared" si="27"/>
        <v>vis</v>
      </c>
      <c r="E141" s="50" t="e">
        <f>VLOOKUP(C141,Active!C$21:E$973,3,FALSE)</f>
        <v>#VALUE!</v>
      </c>
      <c r="F141" s="10" t="s">
        <v>69</v>
      </c>
      <c r="G141" s="15" t="e">
        <f t="shared" si="28"/>
        <v>#VALUE!</v>
      </c>
      <c r="H141" s="9">
        <f t="shared" si="29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9">
        <f t="shared" si="24"/>
        <v>0</v>
      </c>
      <c r="B142" s="10" t="str">
        <f t="shared" si="25"/>
        <v>I</v>
      </c>
      <c r="C142" s="9" t="e">
        <f t="shared" si="26"/>
        <v>#VALUE!</v>
      </c>
      <c r="D142" s="15" t="str">
        <f t="shared" si="27"/>
        <v>vis</v>
      </c>
      <c r="E142" s="50" t="e">
        <f>VLOOKUP(C142,Active!C$21:E$973,3,FALSE)</f>
        <v>#VALUE!</v>
      </c>
      <c r="F142" s="10" t="s">
        <v>69</v>
      </c>
      <c r="G142" s="15" t="e">
        <f t="shared" si="28"/>
        <v>#VALUE!</v>
      </c>
      <c r="H142" s="9">
        <f t="shared" si="29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9">
        <f t="shared" si="24"/>
        <v>0</v>
      </c>
      <c r="B143" s="10" t="str">
        <f t="shared" si="25"/>
        <v>I</v>
      </c>
      <c r="C143" s="9" t="e">
        <f t="shared" si="26"/>
        <v>#VALUE!</v>
      </c>
      <c r="D143" s="15" t="str">
        <f t="shared" si="27"/>
        <v>vis</v>
      </c>
      <c r="E143" s="50" t="e">
        <f>VLOOKUP(C143,Active!C$21:E$973,3,FALSE)</f>
        <v>#VALUE!</v>
      </c>
      <c r="F143" s="10" t="s">
        <v>69</v>
      </c>
      <c r="G143" s="15" t="e">
        <f t="shared" si="28"/>
        <v>#VALUE!</v>
      </c>
      <c r="H143" s="9">
        <f t="shared" si="29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9">
        <f t="shared" si="24"/>
        <v>0</v>
      </c>
      <c r="B144" s="10" t="str">
        <f t="shared" si="25"/>
        <v>I</v>
      </c>
      <c r="C144" s="9" t="e">
        <f t="shared" si="26"/>
        <v>#VALUE!</v>
      </c>
      <c r="D144" s="15" t="str">
        <f t="shared" si="27"/>
        <v>vis</v>
      </c>
      <c r="E144" s="50" t="e">
        <f>VLOOKUP(C144,Active!C$21:E$973,3,FALSE)</f>
        <v>#VALUE!</v>
      </c>
      <c r="F144" s="10" t="s">
        <v>69</v>
      </c>
      <c r="G144" s="15" t="e">
        <f t="shared" si="28"/>
        <v>#VALUE!</v>
      </c>
      <c r="H144" s="9">
        <f t="shared" si="29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9">
        <f t="shared" si="24"/>
        <v>0</v>
      </c>
      <c r="B145" s="10" t="str">
        <f t="shared" si="25"/>
        <v>I</v>
      </c>
      <c r="C145" s="9" t="e">
        <f t="shared" si="26"/>
        <v>#VALUE!</v>
      </c>
      <c r="D145" s="15" t="str">
        <f t="shared" si="27"/>
        <v>vis</v>
      </c>
      <c r="E145" s="50" t="e">
        <f>VLOOKUP(C145,Active!C$21:E$973,3,FALSE)</f>
        <v>#VALUE!</v>
      </c>
      <c r="F145" s="10" t="s">
        <v>69</v>
      </c>
      <c r="G145" s="15" t="e">
        <f t="shared" si="28"/>
        <v>#VALUE!</v>
      </c>
      <c r="H145" s="9">
        <f t="shared" si="29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9">
        <f t="shared" si="24"/>
        <v>0</v>
      </c>
      <c r="B146" s="10" t="str">
        <f t="shared" si="25"/>
        <v>I</v>
      </c>
      <c r="C146" s="9" t="e">
        <f t="shared" si="26"/>
        <v>#VALUE!</v>
      </c>
      <c r="D146" s="15" t="str">
        <f t="shared" si="27"/>
        <v>vis</v>
      </c>
      <c r="E146" s="50" t="e">
        <f>VLOOKUP(C146,Active!C$21:E$973,3,FALSE)</f>
        <v>#VALUE!</v>
      </c>
      <c r="F146" s="10" t="s">
        <v>69</v>
      </c>
      <c r="G146" s="15" t="e">
        <f t="shared" si="28"/>
        <v>#VALUE!</v>
      </c>
      <c r="H146" s="9">
        <f t="shared" si="29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9">
        <f t="shared" si="24"/>
        <v>0</v>
      </c>
      <c r="B147" s="10" t="str">
        <f t="shared" si="25"/>
        <v>I</v>
      </c>
      <c r="C147" s="9" t="e">
        <f t="shared" si="26"/>
        <v>#VALUE!</v>
      </c>
      <c r="D147" s="15" t="str">
        <f t="shared" si="27"/>
        <v>vis</v>
      </c>
      <c r="E147" s="50" t="e">
        <f>VLOOKUP(C147,Active!C$21:E$973,3,FALSE)</f>
        <v>#VALUE!</v>
      </c>
      <c r="F147" s="10" t="s">
        <v>69</v>
      </c>
      <c r="G147" s="15" t="e">
        <f t="shared" si="28"/>
        <v>#VALUE!</v>
      </c>
      <c r="H147" s="9">
        <f t="shared" si="29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9">
        <f t="shared" si="24"/>
        <v>0</v>
      </c>
      <c r="B148" s="10" t="str">
        <f t="shared" si="25"/>
        <v>I</v>
      </c>
      <c r="C148" s="9" t="e">
        <f t="shared" si="26"/>
        <v>#VALUE!</v>
      </c>
      <c r="D148" s="15" t="str">
        <f t="shared" si="27"/>
        <v>vis</v>
      </c>
      <c r="E148" s="50" t="e">
        <f>VLOOKUP(C148,Active!C$21:E$973,3,FALSE)</f>
        <v>#VALUE!</v>
      </c>
      <c r="F148" s="10" t="s">
        <v>69</v>
      </c>
      <c r="G148" s="15" t="e">
        <f t="shared" si="28"/>
        <v>#VALUE!</v>
      </c>
      <c r="H148" s="9">
        <f t="shared" si="29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9">
        <f t="shared" si="24"/>
        <v>0</v>
      </c>
      <c r="B149" s="10" t="str">
        <f t="shared" si="25"/>
        <v>I</v>
      </c>
      <c r="C149" s="9" t="e">
        <f t="shared" si="26"/>
        <v>#VALUE!</v>
      </c>
      <c r="D149" s="15" t="str">
        <f t="shared" si="27"/>
        <v>vis</v>
      </c>
      <c r="E149" s="50" t="e">
        <f>VLOOKUP(C149,Active!C$21:E$973,3,FALSE)</f>
        <v>#VALUE!</v>
      </c>
      <c r="F149" s="10" t="s">
        <v>69</v>
      </c>
      <c r="G149" s="15" t="e">
        <f t="shared" si="28"/>
        <v>#VALUE!</v>
      </c>
      <c r="H149" s="9">
        <f t="shared" si="29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9">
        <f t="shared" si="24"/>
        <v>0</v>
      </c>
      <c r="B150" s="10" t="str">
        <f t="shared" si="25"/>
        <v>I</v>
      </c>
      <c r="C150" s="9" t="e">
        <f t="shared" si="26"/>
        <v>#VALUE!</v>
      </c>
      <c r="D150" s="15" t="str">
        <f t="shared" si="27"/>
        <v>vis</v>
      </c>
      <c r="E150" s="50" t="e">
        <f>VLOOKUP(C150,Active!C$21:E$973,3,FALSE)</f>
        <v>#VALUE!</v>
      </c>
      <c r="F150" s="10" t="s">
        <v>69</v>
      </c>
      <c r="G150" s="15" t="e">
        <f t="shared" si="28"/>
        <v>#VALUE!</v>
      </c>
      <c r="H150" s="9">
        <f t="shared" si="29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9">
        <f t="shared" si="24"/>
        <v>0</v>
      </c>
      <c r="B151" s="10" t="str">
        <f t="shared" si="25"/>
        <v>I</v>
      </c>
      <c r="C151" s="9" t="e">
        <f t="shared" si="26"/>
        <v>#VALUE!</v>
      </c>
      <c r="D151" s="15" t="str">
        <f t="shared" si="27"/>
        <v>vis</v>
      </c>
      <c r="E151" s="50" t="e">
        <f>VLOOKUP(C151,Active!C$21:E$973,3,FALSE)</f>
        <v>#VALUE!</v>
      </c>
      <c r="F151" s="10" t="s">
        <v>69</v>
      </c>
      <c r="G151" s="15" t="e">
        <f t="shared" si="28"/>
        <v>#VALUE!</v>
      </c>
      <c r="H151" s="9">
        <f t="shared" si="29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9">
        <f t="shared" si="24"/>
        <v>0</v>
      </c>
      <c r="B152" s="10" t="str">
        <f t="shared" si="25"/>
        <v>I</v>
      </c>
      <c r="C152" s="9" t="e">
        <f t="shared" si="26"/>
        <v>#VALUE!</v>
      </c>
      <c r="D152" s="15" t="str">
        <f t="shared" si="27"/>
        <v>vis</v>
      </c>
      <c r="E152" s="50" t="e">
        <f>VLOOKUP(C152,Active!C$21:E$973,3,FALSE)</f>
        <v>#VALUE!</v>
      </c>
      <c r="F152" s="10" t="s">
        <v>69</v>
      </c>
      <c r="G152" s="15" t="e">
        <f t="shared" si="28"/>
        <v>#VALUE!</v>
      </c>
      <c r="H152" s="9">
        <f t="shared" si="29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9">
        <f t="shared" si="24"/>
        <v>0</v>
      </c>
      <c r="B153" s="10" t="str">
        <f t="shared" si="25"/>
        <v>I</v>
      </c>
      <c r="C153" s="9" t="e">
        <f t="shared" si="26"/>
        <v>#VALUE!</v>
      </c>
      <c r="D153" s="15" t="str">
        <f t="shared" si="27"/>
        <v>vis</v>
      </c>
      <c r="E153" s="50" t="e">
        <f>VLOOKUP(C153,Active!C$21:E$973,3,FALSE)</f>
        <v>#VALUE!</v>
      </c>
      <c r="F153" s="10" t="s">
        <v>69</v>
      </c>
      <c r="G153" s="15" t="e">
        <f t="shared" si="28"/>
        <v>#VALUE!</v>
      </c>
      <c r="H153" s="9">
        <f t="shared" si="29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9">
        <f t="shared" si="24"/>
        <v>0</v>
      </c>
      <c r="B154" s="10" t="str">
        <f t="shared" si="25"/>
        <v>I</v>
      </c>
      <c r="C154" s="9" t="e">
        <f t="shared" si="26"/>
        <v>#VALUE!</v>
      </c>
      <c r="D154" s="15" t="str">
        <f t="shared" si="27"/>
        <v>vis</v>
      </c>
      <c r="E154" s="50" t="e">
        <f>VLOOKUP(C154,Active!C$21:E$973,3,FALSE)</f>
        <v>#VALUE!</v>
      </c>
      <c r="F154" s="10" t="s">
        <v>69</v>
      </c>
      <c r="G154" s="15" t="e">
        <f t="shared" si="28"/>
        <v>#VALUE!</v>
      </c>
      <c r="H154" s="9">
        <f t="shared" si="29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9">
        <f t="shared" si="24"/>
        <v>0</v>
      </c>
      <c r="B155" s="10" t="str">
        <f t="shared" si="25"/>
        <v>I</v>
      </c>
      <c r="C155" s="9" t="e">
        <f t="shared" si="26"/>
        <v>#VALUE!</v>
      </c>
      <c r="D155" s="15" t="str">
        <f t="shared" si="27"/>
        <v>vis</v>
      </c>
      <c r="E155" s="50" t="e">
        <f>VLOOKUP(C155,Active!C$21:E$973,3,FALSE)</f>
        <v>#VALUE!</v>
      </c>
      <c r="F155" s="10" t="s">
        <v>69</v>
      </c>
      <c r="G155" s="15" t="e">
        <f t="shared" si="28"/>
        <v>#VALUE!</v>
      </c>
      <c r="H155" s="9">
        <f t="shared" si="29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9">
        <f t="shared" si="24"/>
        <v>0</v>
      </c>
      <c r="B156" s="10" t="str">
        <f t="shared" si="25"/>
        <v>I</v>
      </c>
      <c r="C156" s="9" t="e">
        <f t="shared" si="26"/>
        <v>#VALUE!</v>
      </c>
      <c r="D156" s="15" t="str">
        <f t="shared" si="27"/>
        <v>vis</v>
      </c>
      <c r="E156" s="50" t="e">
        <f>VLOOKUP(C156,Active!C$21:E$973,3,FALSE)</f>
        <v>#VALUE!</v>
      </c>
      <c r="F156" s="10" t="s">
        <v>69</v>
      </c>
      <c r="G156" s="15" t="e">
        <f t="shared" si="28"/>
        <v>#VALUE!</v>
      </c>
      <c r="H156" s="9">
        <f t="shared" si="29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9">
        <f t="shared" si="24"/>
        <v>0</v>
      </c>
      <c r="B157" s="10" t="str">
        <f t="shared" si="25"/>
        <v>I</v>
      </c>
      <c r="C157" s="9" t="e">
        <f t="shared" si="26"/>
        <v>#VALUE!</v>
      </c>
      <c r="D157" s="15" t="str">
        <f t="shared" si="27"/>
        <v>vis</v>
      </c>
      <c r="E157" s="50" t="e">
        <f>VLOOKUP(C157,Active!C$21:E$973,3,FALSE)</f>
        <v>#VALUE!</v>
      </c>
      <c r="F157" s="10" t="s">
        <v>69</v>
      </c>
      <c r="G157" s="15" t="e">
        <f t="shared" si="28"/>
        <v>#VALUE!</v>
      </c>
      <c r="H157" s="9">
        <f t="shared" si="29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9">
        <f t="shared" si="24"/>
        <v>0</v>
      </c>
      <c r="B158" s="10" t="str">
        <f t="shared" si="25"/>
        <v>I</v>
      </c>
      <c r="C158" s="9" t="e">
        <f t="shared" si="26"/>
        <v>#VALUE!</v>
      </c>
      <c r="D158" s="15" t="str">
        <f t="shared" si="27"/>
        <v>vis</v>
      </c>
      <c r="E158" s="50" t="e">
        <f>VLOOKUP(C158,Active!C$21:E$973,3,FALSE)</f>
        <v>#VALUE!</v>
      </c>
      <c r="F158" s="10" t="s">
        <v>69</v>
      </c>
      <c r="G158" s="15" t="e">
        <f t="shared" si="28"/>
        <v>#VALUE!</v>
      </c>
      <c r="H158" s="9">
        <f t="shared" si="29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9">
        <f t="shared" si="24"/>
        <v>0</v>
      </c>
      <c r="B159" s="10" t="str">
        <f t="shared" si="25"/>
        <v>I</v>
      </c>
      <c r="C159" s="9" t="e">
        <f t="shared" si="26"/>
        <v>#VALUE!</v>
      </c>
      <c r="D159" s="15" t="str">
        <f t="shared" si="27"/>
        <v>vis</v>
      </c>
      <c r="E159" s="50" t="e">
        <f>VLOOKUP(C159,Active!C$21:E$973,3,FALSE)</f>
        <v>#VALUE!</v>
      </c>
      <c r="F159" s="10" t="s">
        <v>69</v>
      </c>
      <c r="G159" s="15" t="e">
        <f t="shared" si="28"/>
        <v>#VALUE!</v>
      </c>
      <c r="H159" s="9">
        <f t="shared" si="29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9">
        <f t="shared" si="24"/>
        <v>0</v>
      </c>
      <c r="B160" s="10" t="str">
        <f t="shared" si="25"/>
        <v>I</v>
      </c>
      <c r="C160" s="9" t="e">
        <f t="shared" si="26"/>
        <v>#VALUE!</v>
      </c>
      <c r="D160" s="15" t="str">
        <f t="shared" si="27"/>
        <v>vis</v>
      </c>
      <c r="E160" s="50" t="e">
        <f>VLOOKUP(C160,Active!C$21:E$973,3,FALSE)</f>
        <v>#VALUE!</v>
      </c>
      <c r="F160" s="10" t="s">
        <v>69</v>
      </c>
      <c r="G160" s="15" t="e">
        <f t="shared" si="28"/>
        <v>#VALUE!</v>
      </c>
      <c r="H160" s="9">
        <f t="shared" si="29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9">
        <f t="shared" si="24"/>
        <v>0</v>
      </c>
      <c r="B161" s="10" t="str">
        <f t="shared" si="25"/>
        <v>I</v>
      </c>
      <c r="C161" s="9" t="e">
        <f t="shared" si="26"/>
        <v>#VALUE!</v>
      </c>
      <c r="D161" s="15" t="str">
        <f t="shared" si="27"/>
        <v>vis</v>
      </c>
      <c r="E161" s="50" t="e">
        <f>VLOOKUP(C161,Active!C$21:E$973,3,FALSE)</f>
        <v>#VALUE!</v>
      </c>
      <c r="F161" s="10" t="s">
        <v>69</v>
      </c>
      <c r="G161" s="15" t="e">
        <f t="shared" si="28"/>
        <v>#VALUE!</v>
      </c>
      <c r="H161" s="9">
        <f t="shared" si="29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9">
        <f t="shared" si="24"/>
        <v>0</v>
      </c>
      <c r="B162" s="10" t="str">
        <f t="shared" si="25"/>
        <v>I</v>
      </c>
      <c r="C162" s="9" t="e">
        <f t="shared" si="26"/>
        <v>#VALUE!</v>
      </c>
      <c r="D162" s="15" t="str">
        <f t="shared" si="27"/>
        <v>vis</v>
      </c>
      <c r="E162" s="50" t="e">
        <f>VLOOKUP(C162,Active!C$21:E$973,3,FALSE)</f>
        <v>#VALUE!</v>
      </c>
      <c r="F162" s="10" t="s">
        <v>69</v>
      </c>
      <c r="G162" s="15" t="e">
        <f t="shared" si="28"/>
        <v>#VALUE!</v>
      </c>
      <c r="H162" s="9">
        <f t="shared" si="29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9">
        <f t="shared" si="24"/>
        <v>0</v>
      </c>
      <c r="B163" s="10" t="str">
        <f t="shared" si="25"/>
        <v>I</v>
      </c>
      <c r="C163" s="9" t="e">
        <f t="shared" si="26"/>
        <v>#VALUE!</v>
      </c>
      <c r="D163" s="15" t="str">
        <f t="shared" si="27"/>
        <v>vis</v>
      </c>
      <c r="E163" s="50" t="e">
        <f>VLOOKUP(C163,Active!C$21:E$973,3,FALSE)</f>
        <v>#VALUE!</v>
      </c>
      <c r="F163" s="10" t="s">
        <v>69</v>
      </c>
      <c r="G163" s="15" t="e">
        <f t="shared" si="28"/>
        <v>#VALUE!</v>
      </c>
      <c r="H163" s="9">
        <f t="shared" si="29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9">
        <f t="shared" si="24"/>
        <v>0</v>
      </c>
      <c r="B164" s="10" t="str">
        <f t="shared" si="25"/>
        <v>I</v>
      </c>
      <c r="C164" s="9" t="e">
        <f t="shared" si="26"/>
        <v>#VALUE!</v>
      </c>
      <c r="D164" s="15" t="str">
        <f t="shared" si="27"/>
        <v>vis</v>
      </c>
      <c r="E164" s="50" t="e">
        <f>VLOOKUP(C164,Active!C$21:E$973,3,FALSE)</f>
        <v>#VALUE!</v>
      </c>
      <c r="F164" s="10" t="s">
        <v>69</v>
      </c>
      <c r="G164" s="15" t="e">
        <f t="shared" si="28"/>
        <v>#VALUE!</v>
      </c>
      <c r="H164" s="9">
        <f t="shared" si="29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9">
        <f t="shared" si="24"/>
        <v>0</v>
      </c>
      <c r="B165" s="10" t="str">
        <f t="shared" si="25"/>
        <v>I</v>
      </c>
      <c r="C165" s="9" t="e">
        <f t="shared" si="26"/>
        <v>#VALUE!</v>
      </c>
      <c r="D165" s="15" t="str">
        <f t="shared" si="27"/>
        <v>vis</v>
      </c>
      <c r="E165" s="50" t="e">
        <f>VLOOKUP(C165,Active!C$21:E$973,3,FALSE)</f>
        <v>#VALUE!</v>
      </c>
      <c r="F165" s="10" t="s">
        <v>69</v>
      </c>
      <c r="G165" s="15" t="e">
        <f t="shared" si="28"/>
        <v>#VALUE!</v>
      </c>
      <c r="H165" s="9">
        <f t="shared" si="29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9">
        <f t="shared" si="24"/>
        <v>0</v>
      </c>
      <c r="B166" s="10" t="str">
        <f t="shared" si="25"/>
        <v>I</v>
      </c>
      <c r="C166" s="9" t="e">
        <f t="shared" si="26"/>
        <v>#VALUE!</v>
      </c>
      <c r="D166" s="15" t="str">
        <f t="shared" si="27"/>
        <v>vis</v>
      </c>
      <c r="E166" s="50" t="e">
        <f>VLOOKUP(C166,Active!C$21:E$973,3,FALSE)</f>
        <v>#VALUE!</v>
      </c>
      <c r="F166" s="10" t="s">
        <v>69</v>
      </c>
      <c r="G166" s="15" t="e">
        <f t="shared" si="28"/>
        <v>#VALUE!</v>
      </c>
      <c r="H166" s="9">
        <f t="shared" si="29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9">
        <f t="shared" si="24"/>
        <v>0</v>
      </c>
      <c r="B167" s="10" t="str">
        <f t="shared" si="25"/>
        <v>I</v>
      </c>
      <c r="C167" s="9" t="e">
        <f t="shared" si="26"/>
        <v>#VALUE!</v>
      </c>
      <c r="D167" s="15" t="str">
        <f t="shared" si="27"/>
        <v>vis</v>
      </c>
      <c r="E167" s="50" t="e">
        <f>VLOOKUP(C167,Active!C$21:E$973,3,FALSE)</f>
        <v>#VALUE!</v>
      </c>
      <c r="F167" s="10" t="s">
        <v>69</v>
      </c>
      <c r="G167" s="15" t="e">
        <f t="shared" si="28"/>
        <v>#VALUE!</v>
      </c>
      <c r="H167" s="9">
        <f t="shared" si="29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9">
        <f t="shared" si="24"/>
        <v>0</v>
      </c>
      <c r="B168" s="10" t="str">
        <f t="shared" si="25"/>
        <v>I</v>
      </c>
      <c r="C168" s="9" t="e">
        <f t="shared" si="26"/>
        <v>#VALUE!</v>
      </c>
      <c r="D168" s="15" t="str">
        <f t="shared" si="27"/>
        <v>vis</v>
      </c>
      <c r="E168" s="50" t="e">
        <f>VLOOKUP(C168,Active!C$21:E$973,3,FALSE)</f>
        <v>#VALUE!</v>
      </c>
      <c r="F168" s="10" t="s">
        <v>69</v>
      </c>
      <c r="G168" s="15" t="e">
        <f t="shared" si="28"/>
        <v>#VALUE!</v>
      </c>
      <c r="H168" s="9">
        <f t="shared" si="29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9">
        <f t="shared" si="24"/>
        <v>0</v>
      </c>
      <c r="B169" s="10" t="str">
        <f t="shared" si="25"/>
        <v>I</v>
      </c>
      <c r="C169" s="9" t="e">
        <f t="shared" si="26"/>
        <v>#VALUE!</v>
      </c>
      <c r="D169" s="15" t="str">
        <f t="shared" si="27"/>
        <v>vis</v>
      </c>
      <c r="E169" s="50" t="e">
        <f>VLOOKUP(C169,Active!C$21:E$973,3,FALSE)</f>
        <v>#VALUE!</v>
      </c>
      <c r="F169" s="10" t="s">
        <v>69</v>
      </c>
      <c r="G169" s="15" t="e">
        <f t="shared" si="28"/>
        <v>#VALUE!</v>
      </c>
      <c r="H169" s="9">
        <f t="shared" si="29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9">
        <f t="shared" si="24"/>
        <v>0</v>
      </c>
      <c r="B170" s="10" t="str">
        <f t="shared" si="25"/>
        <v>I</v>
      </c>
      <c r="C170" s="9" t="e">
        <f t="shared" si="26"/>
        <v>#VALUE!</v>
      </c>
      <c r="D170" s="15" t="str">
        <f t="shared" si="27"/>
        <v>vis</v>
      </c>
      <c r="E170" s="50" t="e">
        <f>VLOOKUP(C170,Active!C$21:E$973,3,FALSE)</f>
        <v>#VALUE!</v>
      </c>
      <c r="F170" s="10" t="s">
        <v>69</v>
      </c>
      <c r="G170" s="15" t="e">
        <f t="shared" si="28"/>
        <v>#VALUE!</v>
      </c>
      <c r="H170" s="9">
        <f t="shared" si="29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9">
        <f t="shared" ref="A171:A188" si="30">P171</f>
        <v>0</v>
      </c>
      <c r="B171" s="10" t="str">
        <f t="shared" ref="B171:B188" si="31">IF(H171=INT(H171),"I","II")</f>
        <v>I</v>
      </c>
      <c r="C171" s="9" t="e">
        <f t="shared" ref="C171:C188" si="32">1*G171</f>
        <v>#VALUE!</v>
      </c>
      <c r="D171" s="15" t="str">
        <f t="shared" ref="D171:D188" si="33">VLOOKUP(F171,I$1:J$5,2,FALSE)</f>
        <v>vis</v>
      </c>
      <c r="E171" s="50" t="e">
        <f>VLOOKUP(C171,Active!C$21:E$973,3,FALSE)</f>
        <v>#VALUE!</v>
      </c>
      <c r="F171" s="10" t="s">
        <v>69</v>
      </c>
      <c r="G171" s="15" t="e">
        <f t="shared" ref="G171:G188" si="34">MID(I171,3,LEN(I171)-3)</f>
        <v>#VALUE!</v>
      </c>
      <c r="H171" s="9">
        <f t="shared" ref="H171:H188" si="35">1*K171</f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9">
        <f t="shared" si="30"/>
        <v>0</v>
      </c>
      <c r="B172" s="10" t="str">
        <f t="shared" si="31"/>
        <v>I</v>
      </c>
      <c r="C172" s="9" t="e">
        <f t="shared" si="32"/>
        <v>#VALUE!</v>
      </c>
      <c r="D172" s="15" t="str">
        <f t="shared" si="33"/>
        <v>vis</v>
      </c>
      <c r="E172" s="50" t="e">
        <f>VLOOKUP(C172,Active!C$21:E$973,3,FALSE)</f>
        <v>#VALUE!</v>
      </c>
      <c r="F172" s="10" t="s">
        <v>69</v>
      </c>
      <c r="G172" s="15" t="e">
        <f t="shared" si="34"/>
        <v>#VALUE!</v>
      </c>
      <c r="H172" s="9">
        <f t="shared" si="35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9">
        <f t="shared" si="30"/>
        <v>0</v>
      </c>
      <c r="B173" s="10" t="str">
        <f t="shared" si="31"/>
        <v>I</v>
      </c>
      <c r="C173" s="9" t="e">
        <f t="shared" si="32"/>
        <v>#VALUE!</v>
      </c>
      <c r="D173" s="15" t="str">
        <f t="shared" si="33"/>
        <v>vis</v>
      </c>
      <c r="E173" s="50" t="e">
        <f>VLOOKUP(C173,Active!C$21:E$973,3,FALSE)</f>
        <v>#VALUE!</v>
      </c>
      <c r="F173" s="10" t="s">
        <v>69</v>
      </c>
      <c r="G173" s="15" t="e">
        <f t="shared" si="34"/>
        <v>#VALUE!</v>
      </c>
      <c r="H173" s="9">
        <f t="shared" si="35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9">
        <f t="shared" si="30"/>
        <v>0</v>
      </c>
      <c r="B174" s="10" t="str">
        <f t="shared" si="31"/>
        <v>I</v>
      </c>
      <c r="C174" s="9" t="e">
        <f t="shared" si="32"/>
        <v>#VALUE!</v>
      </c>
      <c r="D174" s="15" t="str">
        <f t="shared" si="33"/>
        <v>vis</v>
      </c>
      <c r="E174" s="50" t="e">
        <f>VLOOKUP(C174,Active!C$21:E$973,3,FALSE)</f>
        <v>#VALUE!</v>
      </c>
      <c r="F174" s="10" t="s">
        <v>69</v>
      </c>
      <c r="G174" s="15" t="e">
        <f t="shared" si="34"/>
        <v>#VALUE!</v>
      </c>
      <c r="H174" s="9">
        <f t="shared" si="35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9">
        <f t="shared" si="30"/>
        <v>0</v>
      </c>
      <c r="B175" s="10" t="str">
        <f t="shared" si="31"/>
        <v>I</v>
      </c>
      <c r="C175" s="9" t="e">
        <f t="shared" si="32"/>
        <v>#VALUE!</v>
      </c>
      <c r="D175" s="15" t="str">
        <f t="shared" si="33"/>
        <v>vis</v>
      </c>
      <c r="E175" s="50" t="e">
        <f>VLOOKUP(C175,Active!C$21:E$973,3,FALSE)</f>
        <v>#VALUE!</v>
      </c>
      <c r="F175" s="10" t="s">
        <v>69</v>
      </c>
      <c r="G175" s="15" t="e">
        <f t="shared" si="34"/>
        <v>#VALUE!</v>
      </c>
      <c r="H175" s="9">
        <f t="shared" si="35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9">
        <f t="shared" si="30"/>
        <v>0</v>
      </c>
      <c r="B176" s="10" t="str">
        <f t="shared" si="31"/>
        <v>I</v>
      </c>
      <c r="C176" s="9" t="e">
        <f t="shared" si="32"/>
        <v>#VALUE!</v>
      </c>
      <c r="D176" s="15" t="str">
        <f t="shared" si="33"/>
        <v>vis</v>
      </c>
      <c r="E176" s="50" t="e">
        <f>VLOOKUP(C176,Active!C$21:E$973,3,FALSE)</f>
        <v>#VALUE!</v>
      </c>
      <c r="F176" s="10" t="s">
        <v>69</v>
      </c>
      <c r="G176" s="15" t="e">
        <f t="shared" si="34"/>
        <v>#VALUE!</v>
      </c>
      <c r="H176" s="9">
        <f t="shared" si="35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9">
        <f t="shared" si="30"/>
        <v>0</v>
      </c>
      <c r="B177" s="10" t="str">
        <f t="shared" si="31"/>
        <v>I</v>
      </c>
      <c r="C177" s="9" t="e">
        <f t="shared" si="32"/>
        <v>#VALUE!</v>
      </c>
      <c r="D177" s="15" t="str">
        <f t="shared" si="33"/>
        <v>vis</v>
      </c>
      <c r="E177" s="50" t="e">
        <f>VLOOKUP(C177,Active!C$21:E$973,3,FALSE)</f>
        <v>#VALUE!</v>
      </c>
      <c r="F177" s="10" t="s">
        <v>69</v>
      </c>
      <c r="G177" s="15" t="e">
        <f t="shared" si="34"/>
        <v>#VALUE!</v>
      </c>
      <c r="H177" s="9">
        <f t="shared" si="35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9">
        <f t="shared" si="30"/>
        <v>0</v>
      </c>
      <c r="B178" s="10" t="str">
        <f t="shared" si="31"/>
        <v>I</v>
      </c>
      <c r="C178" s="9" t="e">
        <f t="shared" si="32"/>
        <v>#VALUE!</v>
      </c>
      <c r="D178" s="15" t="str">
        <f t="shared" si="33"/>
        <v>vis</v>
      </c>
      <c r="E178" s="50" t="e">
        <f>VLOOKUP(C178,Active!C$21:E$973,3,FALSE)</f>
        <v>#VALUE!</v>
      </c>
      <c r="F178" s="10" t="s">
        <v>69</v>
      </c>
      <c r="G178" s="15" t="e">
        <f t="shared" si="34"/>
        <v>#VALUE!</v>
      </c>
      <c r="H178" s="9">
        <f t="shared" si="35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9">
        <f t="shared" si="30"/>
        <v>0</v>
      </c>
      <c r="B179" s="10" t="str">
        <f t="shared" si="31"/>
        <v>I</v>
      </c>
      <c r="C179" s="9" t="e">
        <f t="shared" si="32"/>
        <v>#VALUE!</v>
      </c>
      <c r="D179" s="15" t="str">
        <f t="shared" si="33"/>
        <v>vis</v>
      </c>
      <c r="E179" s="50" t="e">
        <f>VLOOKUP(C179,Active!C$21:E$973,3,FALSE)</f>
        <v>#VALUE!</v>
      </c>
      <c r="F179" s="10" t="s">
        <v>69</v>
      </c>
      <c r="G179" s="15" t="e">
        <f t="shared" si="34"/>
        <v>#VALUE!</v>
      </c>
      <c r="H179" s="9">
        <f t="shared" si="35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9">
        <f t="shared" si="30"/>
        <v>0</v>
      </c>
      <c r="B180" s="10" t="str">
        <f t="shared" si="31"/>
        <v>I</v>
      </c>
      <c r="C180" s="9" t="e">
        <f t="shared" si="32"/>
        <v>#VALUE!</v>
      </c>
      <c r="D180" s="15" t="str">
        <f t="shared" si="33"/>
        <v>vis</v>
      </c>
      <c r="E180" s="50" t="e">
        <f>VLOOKUP(C180,Active!C$21:E$973,3,FALSE)</f>
        <v>#VALUE!</v>
      </c>
      <c r="F180" s="10" t="s">
        <v>69</v>
      </c>
      <c r="G180" s="15" t="e">
        <f t="shared" si="34"/>
        <v>#VALUE!</v>
      </c>
      <c r="H180" s="9">
        <f t="shared" si="35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9">
        <f t="shared" si="30"/>
        <v>0</v>
      </c>
      <c r="B181" s="10" t="str">
        <f t="shared" si="31"/>
        <v>I</v>
      </c>
      <c r="C181" s="9" t="e">
        <f t="shared" si="32"/>
        <v>#VALUE!</v>
      </c>
      <c r="D181" s="15" t="str">
        <f t="shared" si="33"/>
        <v>vis</v>
      </c>
      <c r="E181" s="50" t="e">
        <f>VLOOKUP(C181,Active!C$21:E$973,3,FALSE)</f>
        <v>#VALUE!</v>
      </c>
      <c r="F181" s="10" t="s">
        <v>69</v>
      </c>
      <c r="G181" s="15" t="e">
        <f t="shared" si="34"/>
        <v>#VALUE!</v>
      </c>
      <c r="H181" s="9">
        <f t="shared" si="35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9">
        <f t="shared" si="30"/>
        <v>0</v>
      </c>
      <c r="B182" s="10" t="str">
        <f t="shared" si="31"/>
        <v>I</v>
      </c>
      <c r="C182" s="9" t="e">
        <f t="shared" si="32"/>
        <v>#VALUE!</v>
      </c>
      <c r="D182" s="15" t="str">
        <f t="shared" si="33"/>
        <v>vis</v>
      </c>
      <c r="E182" s="50" t="e">
        <f>VLOOKUP(C182,Active!C$21:E$973,3,FALSE)</f>
        <v>#VALUE!</v>
      </c>
      <c r="F182" s="10" t="s">
        <v>69</v>
      </c>
      <c r="G182" s="15" t="e">
        <f t="shared" si="34"/>
        <v>#VALUE!</v>
      </c>
      <c r="H182" s="9">
        <f t="shared" si="35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9">
        <f t="shared" si="30"/>
        <v>0</v>
      </c>
      <c r="B183" s="10" t="str">
        <f t="shared" si="31"/>
        <v>I</v>
      </c>
      <c r="C183" s="9" t="e">
        <f t="shared" si="32"/>
        <v>#VALUE!</v>
      </c>
      <c r="D183" s="15" t="str">
        <f t="shared" si="33"/>
        <v>vis</v>
      </c>
      <c r="E183" s="50" t="e">
        <f>VLOOKUP(C183,Active!C$21:E$973,3,FALSE)</f>
        <v>#VALUE!</v>
      </c>
      <c r="F183" s="10" t="s">
        <v>69</v>
      </c>
      <c r="G183" s="15" t="e">
        <f t="shared" si="34"/>
        <v>#VALUE!</v>
      </c>
      <c r="H183" s="9">
        <f t="shared" si="35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9">
        <f t="shared" si="30"/>
        <v>0</v>
      </c>
      <c r="B184" s="10" t="str">
        <f t="shared" si="31"/>
        <v>I</v>
      </c>
      <c r="C184" s="9" t="e">
        <f t="shared" si="32"/>
        <v>#VALUE!</v>
      </c>
      <c r="D184" s="15" t="str">
        <f t="shared" si="33"/>
        <v>vis</v>
      </c>
      <c r="E184" s="50" t="e">
        <f>VLOOKUP(C184,Active!C$21:E$973,3,FALSE)</f>
        <v>#VALUE!</v>
      </c>
      <c r="F184" s="10" t="s">
        <v>69</v>
      </c>
      <c r="G184" s="15" t="e">
        <f t="shared" si="34"/>
        <v>#VALUE!</v>
      </c>
      <c r="H184" s="9">
        <f t="shared" si="35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9">
        <f t="shared" si="30"/>
        <v>0</v>
      </c>
      <c r="B185" s="10" t="str">
        <f t="shared" si="31"/>
        <v>I</v>
      </c>
      <c r="C185" s="9" t="e">
        <f t="shared" si="32"/>
        <v>#VALUE!</v>
      </c>
      <c r="D185" s="15" t="str">
        <f t="shared" si="33"/>
        <v>vis</v>
      </c>
      <c r="E185" s="50" t="e">
        <f>VLOOKUP(C185,Active!C$21:E$973,3,FALSE)</f>
        <v>#VALUE!</v>
      </c>
      <c r="F185" s="10" t="s">
        <v>69</v>
      </c>
      <c r="G185" s="15" t="e">
        <f t="shared" si="34"/>
        <v>#VALUE!</v>
      </c>
      <c r="H185" s="9">
        <f t="shared" si="35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9">
        <f t="shared" si="30"/>
        <v>0</v>
      </c>
      <c r="B186" s="10" t="str">
        <f t="shared" si="31"/>
        <v>I</v>
      </c>
      <c r="C186" s="9" t="e">
        <f t="shared" si="32"/>
        <v>#VALUE!</v>
      </c>
      <c r="D186" s="15" t="str">
        <f t="shared" si="33"/>
        <v>vis</v>
      </c>
      <c r="E186" s="50" t="e">
        <f>VLOOKUP(C186,Active!C$21:E$973,3,FALSE)</f>
        <v>#VALUE!</v>
      </c>
      <c r="F186" s="10" t="s">
        <v>69</v>
      </c>
      <c r="G186" s="15" t="e">
        <f t="shared" si="34"/>
        <v>#VALUE!</v>
      </c>
      <c r="H186" s="9">
        <f t="shared" si="35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9">
        <f t="shared" si="30"/>
        <v>0</v>
      </c>
      <c r="B187" s="10" t="str">
        <f t="shared" si="31"/>
        <v>I</v>
      </c>
      <c r="C187" s="9" t="e">
        <f t="shared" si="32"/>
        <v>#VALUE!</v>
      </c>
      <c r="D187" s="15" t="str">
        <f t="shared" si="33"/>
        <v>vis</v>
      </c>
      <c r="E187" s="50" t="e">
        <f>VLOOKUP(C187,Active!C$21:E$973,3,FALSE)</f>
        <v>#VALUE!</v>
      </c>
      <c r="F187" s="10" t="s">
        <v>69</v>
      </c>
      <c r="G187" s="15" t="e">
        <f t="shared" si="34"/>
        <v>#VALUE!</v>
      </c>
      <c r="H187" s="9">
        <f t="shared" si="35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9">
        <f t="shared" si="30"/>
        <v>0</v>
      </c>
      <c r="B188" s="10" t="str">
        <f t="shared" si="31"/>
        <v>I</v>
      </c>
      <c r="C188" s="9" t="e">
        <f t="shared" si="32"/>
        <v>#VALUE!</v>
      </c>
      <c r="D188" s="15" t="str">
        <f t="shared" si="33"/>
        <v>vis</v>
      </c>
      <c r="E188" s="50" t="e">
        <f>VLOOKUP(C188,Active!C$21:E$973,3,FALSE)</f>
        <v>#VALUE!</v>
      </c>
      <c r="F188" s="10" t="s">
        <v>69</v>
      </c>
      <c r="G188" s="15" t="e">
        <f t="shared" si="34"/>
        <v>#VALUE!</v>
      </c>
      <c r="H188" s="9">
        <f t="shared" si="35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10"/>
      <c r="E189" s="50"/>
      <c r="F189" s="10"/>
    </row>
    <row r="190" spans="1:16" x14ac:dyDescent="0.2">
      <c r="B190" s="10"/>
      <c r="E190" s="50"/>
      <c r="F190" s="10"/>
    </row>
    <row r="191" spans="1:16" x14ac:dyDescent="0.2">
      <c r="B191" s="10"/>
      <c r="E191" s="50"/>
      <c r="F191" s="10"/>
    </row>
    <row r="192" spans="1:16" x14ac:dyDescent="0.2">
      <c r="B192" s="10"/>
      <c r="E192" s="50"/>
      <c r="F192" s="10"/>
    </row>
    <row r="193" spans="2:6" x14ac:dyDescent="0.2">
      <c r="B193" s="10"/>
      <c r="E193" s="50"/>
      <c r="F193" s="10"/>
    </row>
    <row r="194" spans="2:6" x14ac:dyDescent="0.2">
      <c r="B194" s="10"/>
      <c r="E194" s="50"/>
      <c r="F194" s="10"/>
    </row>
    <row r="195" spans="2:6" x14ac:dyDescent="0.2">
      <c r="B195" s="10"/>
      <c r="E195" s="50"/>
      <c r="F195" s="10"/>
    </row>
    <row r="196" spans="2:6" x14ac:dyDescent="0.2">
      <c r="B196" s="10"/>
      <c r="E196" s="50"/>
      <c r="F196" s="10"/>
    </row>
    <row r="197" spans="2:6" x14ac:dyDescent="0.2">
      <c r="B197" s="10"/>
      <c r="E197" s="50"/>
      <c r="F197" s="10"/>
    </row>
    <row r="198" spans="2:6" x14ac:dyDescent="0.2">
      <c r="B198" s="10"/>
      <c r="E198" s="50"/>
      <c r="F198" s="10"/>
    </row>
    <row r="199" spans="2:6" x14ac:dyDescent="0.2">
      <c r="B199" s="10"/>
      <c r="E199" s="50"/>
      <c r="F199" s="10"/>
    </row>
    <row r="200" spans="2:6" x14ac:dyDescent="0.2">
      <c r="B200" s="10"/>
      <c r="E200" s="50"/>
      <c r="F200" s="10"/>
    </row>
    <row r="201" spans="2:6" x14ac:dyDescent="0.2">
      <c r="B201" s="10"/>
      <c r="E201" s="50"/>
      <c r="F201" s="10"/>
    </row>
    <row r="202" spans="2:6" x14ac:dyDescent="0.2">
      <c r="B202" s="10"/>
      <c r="E202" s="50"/>
      <c r="F202" s="10"/>
    </row>
    <row r="203" spans="2:6" x14ac:dyDescent="0.2">
      <c r="B203" s="10"/>
      <c r="E203" s="50"/>
      <c r="F203" s="10"/>
    </row>
    <row r="204" spans="2:6" x14ac:dyDescent="0.2">
      <c r="B204" s="10"/>
      <c r="E204" s="50"/>
      <c r="F204" s="10"/>
    </row>
    <row r="205" spans="2:6" x14ac:dyDescent="0.2">
      <c r="B205" s="10"/>
      <c r="E205" s="50"/>
      <c r="F205" s="10"/>
    </row>
    <row r="206" spans="2:6" x14ac:dyDescent="0.2">
      <c r="B206" s="10"/>
      <c r="E206" s="50"/>
      <c r="F206" s="10"/>
    </row>
    <row r="207" spans="2:6" x14ac:dyDescent="0.2">
      <c r="B207" s="10"/>
      <c r="E207" s="50"/>
      <c r="F207" s="10"/>
    </row>
    <row r="208" spans="2:6" x14ac:dyDescent="0.2">
      <c r="B208" s="10"/>
      <c r="E208" s="50"/>
      <c r="F208" s="10"/>
    </row>
    <row r="209" spans="2:6" x14ac:dyDescent="0.2">
      <c r="B209" s="10"/>
      <c r="E209" s="50"/>
      <c r="F209" s="10"/>
    </row>
    <row r="210" spans="2:6" x14ac:dyDescent="0.2">
      <c r="B210" s="10"/>
      <c r="E210" s="50"/>
      <c r="F210" s="10"/>
    </row>
    <row r="211" spans="2:6" x14ac:dyDescent="0.2">
      <c r="B211" s="10"/>
      <c r="E211" s="50"/>
      <c r="F211" s="10"/>
    </row>
    <row r="212" spans="2:6" x14ac:dyDescent="0.2">
      <c r="B212" s="10"/>
      <c r="E212" s="50"/>
      <c r="F212" s="10"/>
    </row>
    <row r="213" spans="2:6" x14ac:dyDescent="0.2">
      <c r="B213" s="10"/>
      <c r="E213" s="50"/>
      <c r="F213" s="10"/>
    </row>
    <row r="214" spans="2:6" x14ac:dyDescent="0.2">
      <c r="B214" s="10"/>
      <c r="E214" s="50"/>
      <c r="F214" s="10"/>
    </row>
    <row r="215" spans="2:6" x14ac:dyDescent="0.2">
      <c r="B215" s="10"/>
      <c r="E215" s="50"/>
      <c r="F215" s="10"/>
    </row>
    <row r="216" spans="2:6" x14ac:dyDescent="0.2">
      <c r="B216" s="10"/>
      <c r="E216" s="50"/>
      <c r="F216" s="10"/>
    </row>
    <row r="217" spans="2:6" x14ac:dyDescent="0.2">
      <c r="B217" s="10"/>
      <c r="E217" s="50"/>
      <c r="F217" s="10"/>
    </row>
    <row r="218" spans="2:6" x14ac:dyDescent="0.2">
      <c r="B218" s="10"/>
      <c r="E218" s="50"/>
      <c r="F218" s="10"/>
    </row>
    <row r="219" spans="2:6" x14ac:dyDescent="0.2">
      <c r="B219" s="10"/>
      <c r="E219" s="50"/>
      <c r="F219" s="10"/>
    </row>
    <row r="220" spans="2:6" x14ac:dyDescent="0.2">
      <c r="B220" s="10"/>
      <c r="E220" s="50"/>
      <c r="F220" s="10"/>
    </row>
    <row r="221" spans="2:6" x14ac:dyDescent="0.2">
      <c r="B221" s="10"/>
      <c r="E221" s="50"/>
      <c r="F221" s="10"/>
    </row>
    <row r="222" spans="2:6" x14ac:dyDescent="0.2">
      <c r="B222" s="10"/>
      <c r="E222" s="50"/>
      <c r="F222" s="10"/>
    </row>
    <row r="223" spans="2:6" x14ac:dyDescent="0.2">
      <c r="B223" s="10"/>
      <c r="E223" s="50"/>
      <c r="F223" s="10"/>
    </row>
    <row r="224" spans="2:6" x14ac:dyDescent="0.2">
      <c r="B224" s="10"/>
      <c r="E224" s="50"/>
      <c r="F224" s="10"/>
    </row>
    <row r="225" spans="2:6" x14ac:dyDescent="0.2">
      <c r="B225" s="10"/>
      <c r="E225" s="50"/>
      <c r="F225" s="10"/>
    </row>
    <row r="226" spans="2:6" x14ac:dyDescent="0.2">
      <c r="B226" s="10"/>
      <c r="E226" s="50"/>
      <c r="F226" s="10"/>
    </row>
    <row r="227" spans="2:6" x14ac:dyDescent="0.2">
      <c r="B227" s="10"/>
      <c r="E227" s="50"/>
      <c r="F227" s="10"/>
    </row>
    <row r="228" spans="2:6" x14ac:dyDescent="0.2">
      <c r="B228" s="10"/>
      <c r="E228" s="50"/>
      <c r="F228" s="10"/>
    </row>
    <row r="229" spans="2:6" x14ac:dyDescent="0.2">
      <c r="B229" s="10"/>
      <c r="E229" s="50"/>
      <c r="F229" s="10"/>
    </row>
    <row r="230" spans="2:6" x14ac:dyDescent="0.2">
      <c r="B230" s="10"/>
      <c r="E230" s="50"/>
      <c r="F230" s="10"/>
    </row>
    <row r="231" spans="2:6" x14ac:dyDescent="0.2">
      <c r="B231" s="10"/>
      <c r="E231" s="50"/>
      <c r="F231" s="10"/>
    </row>
    <row r="232" spans="2:6" x14ac:dyDescent="0.2">
      <c r="B232" s="10"/>
      <c r="E232" s="50"/>
      <c r="F232" s="10"/>
    </row>
    <row r="233" spans="2:6" x14ac:dyDescent="0.2">
      <c r="B233" s="10"/>
      <c r="E233" s="50"/>
      <c r="F233" s="10"/>
    </row>
    <row r="234" spans="2:6" x14ac:dyDescent="0.2">
      <c r="B234" s="10"/>
      <c r="E234" s="50"/>
      <c r="F234" s="10"/>
    </row>
    <row r="235" spans="2:6" x14ac:dyDescent="0.2">
      <c r="B235" s="10"/>
      <c r="E235" s="50"/>
      <c r="F235" s="10"/>
    </row>
    <row r="236" spans="2:6" x14ac:dyDescent="0.2">
      <c r="B236" s="10"/>
      <c r="E236" s="50"/>
      <c r="F236" s="10"/>
    </row>
    <row r="237" spans="2:6" x14ac:dyDescent="0.2">
      <c r="B237" s="10"/>
      <c r="E237" s="50"/>
      <c r="F237" s="10"/>
    </row>
    <row r="238" spans="2:6" x14ac:dyDescent="0.2">
      <c r="B238" s="10"/>
      <c r="E238" s="50"/>
      <c r="F238" s="10"/>
    </row>
    <row r="239" spans="2:6" x14ac:dyDescent="0.2">
      <c r="B239" s="10"/>
      <c r="E239" s="50"/>
      <c r="F239" s="10"/>
    </row>
    <row r="240" spans="2:6" x14ac:dyDescent="0.2">
      <c r="B240" s="10"/>
      <c r="E240" s="50"/>
      <c r="F240" s="10"/>
    </row>
    <row r="241" spans="2:6" x14ac:dyDescent="0.2">
      <c r="B241" s="10"/>
      <c r="E241" s="50"/>
      <c r="F241" s="10"/>
    </row>
    <row r="242" spans="2:6" x14ac:dyDescent="0.2">
      <c r="B242" s="10"/>
      <c r="E242" s="50"/>
      <c r="F242" s="10"/>
    </row>
    <row r="243" spans="2:6" x14ac:dyDescent="0.2">
      <c r="B243" s="10"/>
      <c r="E243" s="50"/>
      <c r="F243" s="10"/>
    </row>
    <row r="244" spans="2:6" x14ac:dyDescent="0.2">
      <c r="B244" s="10"/>
      <c r="E244" s="50"/>
      <c r="F244" s="10"/>
    </row>
    <row r="245" spans="2:6" x14ac:dyDescent="0.2">
      <c r="B245" s="10"/>
      <c r="E245" s="50"/>
      <c r="F245" s="10"/>
    </row>
    <row r="246" spans="2:6" x14ac:dyDescent="0.2">
      <c r="B246" s="10"/>
      <c r="E246" s="50"/>
      <c r="F246" s="10"/>
    </row>
    <row r="247" spans="2:6" x14ac:dyDescent="0.2">
      <c r="B247" s="10"/>
      <c r="E247" s="50"/>
      <c r="F247" s="10"/>
    </row>
    <row r="248" spans="2:6" x14ac:dyDescent="0.2">
      <c r="B248" s="10"/>
      <c r="E248" s="50"/>
      <c r="F248" s="10"/>
    </row>
    <row r="249" spans="2:6" x14ac:dyDescent="0.2">
      <c r="B249" s="10"/>
      <c r="E249" s="50"/>
      <c r="F249" s="10"/>
    </row>
    <row r="250" spans="2:6" x14ac:dyDescent="0.2">
      <c r="B250" s="10"/>
      <c r="E250" s="50"/>
      <c r="F250" s="10"/>
    </row>
    <row r="251" spans="2:6" x14ac:dyDescent="0.2">
      <c r="B251" s="10"/>
      <c r="E251" s="50"/>
      <c r="F251" s="10"/>
    </row>
    <row r="252" spans="2:6" x14ac:dyDescent="0.2">
      <c r="B252" s="10"/>
      <c r="E252" s="50"/>
      <c r="F252" s="10"/>
    </row>
    <row r="253" spans="2:6" x14ac:dyDescent="0.2">
      <c r="B253" s="10"/>
      <c r="E253" s="50"/>
      <c r="F253" s="10"/>
    </row>
    <row r="254" spans="2:6" x14ac:dyDescent="0.2">
      <c r="B254" s="10"/>
      <c r="E254" s="50"/>
      <c r="F254" s="10"/>
    </row>
    <row r="255" spans="2:6" x14ac:dyDescent="0.2">
      <c r="B255" s="10"/>
      <c r="E255" s="50"/>
      <c r="F255" s="10"/>
    </row>
    <row r="256" spans="2:6" x14ac:dyDescent="0.2">
      <c r="B256" s="10"/>
      <c r="E256" s="50"/>
      <c r="F256" s="10"/>
    </row>
    <row r="257" spans="2:6" x14ac:dyDescent="0.2">
      <c r="B257" s="10"/>
      <c r="E257" s="50"/>
      <c r="F257" s="10"/>
    </row>
    <row r="258" spans="2:6" x14ac:dyDescent="0.2">
      <c r="B258" s="10"/>
      <c r="E258" s="50"/>
      <c r="F258" s="10"/>
    </row>
    <row r="259" spans="2:6" x14ac:dyDescent="0.2">
      <c r="B259" s="10"/>
      <c r="E259" s="50"/>
      <c r="F259" s="10"/>
    </row>
    <row r="260" spans="2:6" x14ac:dyDescent="0.2">
      <c r="B260" s="10"/>
      <c r="E260" s="50"/>
      <c r="F260" s="10"/>
    </row>
    <row r="261" spans="2:6" x14ac:dyDescent="0.2">
      <c r="B261" s="10"/>
      <c r="E261" s="50"/>
      <c r="F261" s="10"/>
    </row>
    <row r="262" spans="2:6" x14ac:dyDescent="0.2">
      <c r="B262" s="10"/>
      <c r="E262" s="50"/>
      <c r="F262" s="10"/>
    </row>
    <row r="263" spans="2:6" x14ac:dyDescent="0.2">
      <c r="B263" s="10"/>
      <c r="E263" s="50"/>
      <c r="F263" s="10"/>
    </row>
    <row r="264" spans="2:6" x14ac:dyDescent="0.2">
      <c r="B264" s="10"/>
      <c r="E264" s="50"/>
      <c r="F264" s="10"/>
    </row>
    <row r="265" spans="2:6" x14ac:dyDescent="0.2">
      <c r="B265" s="10"/>
      <c r="E265" s="50"/>
      <c r="F265" s="10"/>
    </row>
    <row r="266" spans="2:6" x14ac:dyDescent="0.2">
      <c r="B266" s="10"/>
      <c r="E266" s="50"/>
      <c r="F266" s="10"/>
    </row>
    <row r="267" spans="2:6" x14ac:dyDescent="0.2">
      <c r="B267" s="10"/>
      <c r="E267" s="50"/>
      <c r="F267" s="10"/>
    </row>
    <row r="268" spans="2:6" x14ac:dyDescent="0.2">
      <c r="B268" s="10"/>
      <c r="E268" s="50"/>
      <c r="F268" s="10"/>
    </row>
    <row r="269" spans="2:6" x14ac:dyDescent="0.2">
      <c r="B269" s="10"/>
      <c r="E269" s="50"/>
      <c r="F269" s="10"/>
    </row>
    <row r="270" spans="2:6" x14ac:dyDescent="0.2">
      <c r="B270" s="10"/>
      <c r="E270" s="50"/>
      <c r="F270" s="10"/>
    </row>
    <row r="271" spans="2:6" x14ac:dyDescent="0.2">
      <c r="B271" s="10"/>
      <c r="E271" s="50"/>
      <c r="F271" s="10"/>
    </row>
    <row r="272" spans="2:6" x14ac:dyDescent="0.2">
      <c r="B272" s="10"/>
      <c r="E272" s="50"/>
      <c r="F272" s="10"/>
    </row>
    <row r="273" spans="2:6" x14ac:dyDescent="0.2">
      <c r="B273" s="10"/>
      <c r="E273" s="50"/>
      <c r="F273" s="10"/>
    </row>
    <row r="274" spans="2:6" x14ac:dyDescent="0.2">
      <c r="B274" s="10"/>
      <c r="E274" s="50"/>
      <c r="F274" s="10"/>
    </row>
    <row r="275" spans="2:6" x14ac:dyDescent="0.2">
      <c r="B275" s="10"/>
      <c r="E275" s="50"/>
      <c r="F275" s="10"/>
    </row>
    <row r="276" spans="2:6" x14ac:dyDescent="0.2">
      <c r="B276" s="10"/>
      <c r="E276" s="50"/>
      <c r="F276" s="10"/>
    </row>
    <row r="277" spans="2:6" x14ac:dyDescent="0.2">
      <c r="B277" s="10"/>
      <c r="E277" s="50"/>
      <c r="F277" s="10"/>
    </row>
    <row r="278" spans="2:6" x14ac:dyDescent="0.2">
      <c r="B278" s="10"/>
      <c r="E278" s="50"/>
      <c r="F278" s="10"/>
    </row>
    <row r="279" spans="2:6" x14ac:dyDescent="0.2">
      <c r="B279" s="10"/>
      <c r="E279" s="50"/>
      <c r="F279" s="10"/>
    </row>
    <row r="280" spans="2:6" x14ac:dyDescent="0.2">
      <c r="B280" s="10"/>
      <c r="E280" s="50"/>
      <c r="F280" s="10"/>
    </row>
    <row r="281" spans="2:6" x14ac:dyDescent="0.2">
      <c r="B281" s="10"/>
      <c r="E281" s="50"/>
      <c r="F281" s="10"/>
    </row>
    <row r="282" spans="2:6" x14ac:dyDescent="0.2">
      <c r="B282" s="10"/>
      <c r="E282" s="50"/>
      <c r="F282" s="10"/>
    </row>
    <row r="283" spans="2:6" x14ac:dyDescent="0.2">
      <c r="B283" s="10"/>
      <c r="E283" s="50"/>
      <c r="F283" s="10"/>
    </row>
    <row r="284" spans="2:6" x14ac:dyDescent="0.2">
      <c r="B284" s="10"/>
      <c r="E284" s="50"/>
      <c r="F284" s="10"/>
    </row>
    <row r="285" spans="2:6" x14ac:dyDescent="0.2">
      <c r="B285" s="10"/>
      <c r="E285" s="50"/>
      <c r="F285" s="10"/>
    </row>
    <row r="286" spans="2:6" x14ac:dyDescent="0.2">
      <c r="B286" s="10"/>
      <c r="E286" s="50"/>
      <c r="F286" s="10"/>
    </row>
    <row r="287" spans="2:6" x14ac:dyDescent="0.2">
      <c r="B287" s="10"/>
      <c r="E287" s="50"/>
      <c r="F287" s="10"/>
    </row>
    <row r="288" spans="2:6" x14ac:dyDescent="0.2">
      <c r="B288" s="10"/>
      <c r="E288" s="50"/>
      <c r="F288" s="10"/>
    </row>
    <row r="289" spans="2:6" x14ac:dyDescent="0.2">
      <c r="B289" s="10"/>
      <c r="E289" s="50"/>
      <c r="F289" s="10"/>
    </row>
    <row r="290" spans="2:6" x14ac:dyDescent="0.2">
      <c r="B290" s="10"/>
      <c r="E290" s="50"/>
      <c r="F290" s="10"/>
    </row>
    <row r="291" spans="2:6" x14ac:dyDescent="0.2">
      <c r="B291" s="10"/>
      <c r="E291" s="50"/>
      <c r="F291" s="10"/>
    </row>
    <row r="292" spans="2:6" x14ac:dyDescent="0.2">
      <c r="B292" s="10"/>
      <c r="E292" s="50"/>
      <c r="F292" s="10"/>
    </row>
    <row r="293" spans="2:6" x14ac:dyDescent="0.2">
      <c r="B293" s="10"/>
      <c r="E293" s="50"/>
      <c r="F293" s="10"/>
    </row>
    <row r="294" spans="2:6" x14ac:dyDescent="0.2">
      <c r="B294" s="10"/>
      <c r="E294" s="50"/>
      <c r="F294" s="10"/>
    </row>
    <row r="295" spans="2:6" x14ac:dyDescent="0.2">
      <c r="B295" s="10"/>
      <c r="E295" s="50"/>
      <c r="F295" s="10"/>
    </row>
    <row r="296" spans="2:6" x14ac:dyDescent="0.2">
      <c r="B296" s="10"/>
      <c r="E296" s="50"/>
      <c r="F296" s="10"/>
    </row>
    <row r="297" spans="2:6" x14ac:dyDescent="0.2">
      <c r="B297" s="10"/>
      <c r="E297" s="50"/>
      <c r="F297" s="10"/>
    </row>
    <row r="298" spans="2:6" x14ac:dyDescent="0.2">
      <c r="B298" s="10"/>
      <c r="E298" s="50"/>
      <c r="F298" s="10"/>
    </row>
    <row r="299" spans="2:6" x14ac:dyDescent="0.2">
      <c r="B299" s="10"/>
      <c r="E299" s="50"/>
      <c r="F299" s="10"/>
    </row>
    <row r="300" spans="2:6" x14ac:dyDescent="0.2">
      <c r="B300" s="10"/>
      <c r="E300" s="50"/>
      <c r="F300" s="10"/>
    </row>
    <row r="301" spans="2:6" x14ac:dyDescent="0.2">
      <c r="B301" s="10"/>
      <c r="E301" s="50"/>
      <c r="F301" s="10"/>
    </row>
    <row r="302" spans="2:6" x14ac:dyDescent="0.2">
      <c r="B302" s="10"/>
      <c r="E302" s="50"/>
      <c r="F302" s="10"/>
    </row>
    <row r="303" spans="2:6" x14ac:dyDescent="0.2">
      <c r="B303" s="10"/>
      <c r="E303" s="50"/>
      <c r="F303" s="10"/>
    </row>
    <row r="304" spans="2:6" x14ac:dyDescent="0.2">
      <c r="B304" s="10"/>
      <c r="E304" s="50"/>
      <c r="F304" s="10"/>
    </row>
    <row r="305" spans="2:6" x14ac:dyDescent="0.2">
      <c r="B305" s="10"/>
      <c r="E305" s="50"/>
      <c r="F305" s="10"/>
    </row>
    <row r="306" spans="2:6" x14ac:dyDescent="0.2">
      <c r="B306" s="10"/>
      <c r="E306" s="50"/>
      <c r="F306" s="10"/>
    </row>
    <row r="307" spans="2:6" x14ac:dyDescent="0.2">
      <c r="B307" s="10"/>
      <c r="E307" s="50"/>
      <c r="F307" s="10"/>
    </row>
    <row r="308" spans="2:6" x14ac:dyDescent="0.2">
      <c r="B308" s="10"/>
      <c r="E308" s="50"/>
      <c r="F308" s="10"/>
    </row>
    <row r="309" spans="2:6" x14ac:dyDescent="0.2">
      <c r="B309" s="10"/>
      <c r="E309" s="50"/>
      <c r="F309" s="10"/>
    </row>
    <row r="310" spans="2:6" x14ac:dyDescent="0.2">
      <c r="B310" s="10"/>
      <c r="E310" s="50"/>
      <c r="F310" s="10"/>
    </row>
    <row r="311" spans="2:6" x14ac:dyDescent="0.2">
      <c r="B311" s="10"/>
      <c r="E311" s="50"/>
      <c r="F311" s="10"/>
    </row>
    <row r="312" spans="2:6" x14ac:dyDescent="0.2">
      <c r="B312" s="10"/>
      <c r="E312" s="50"/>
      <c r="F312" s="10"/>
    </row>
    <row r="313" spans="2:6" x14ac:dyDescent="0.2">
      <c r="B313" s="10"/>
      <c r="E313" s="50"/>
      <c r="F313" s="10"/>
    </row>
    <row r="314" spans="2:6" x14ac:dyDescent="0.2">
      <c r="B314" s="10"/>
      <c r="E314" s="50"/>
      <c r="F314" s="10"/>
    </row>
    <row r="315" spans="2:6" x14ac:dyDescent="0.2">
      <c r="B315" s="10"/>
      <c r="E315" s="50"/>
      <c r="F315" s="10"/>
    </row>
    <row r="316" spans="2:6" x14ac:dyDescent="0.2">
      <c r="B316" s="10"/>
      <c r="E316" s="50"/>
      <c r="F316" s="10"/>
    </row>
    <row r="317" spans="2:6" x14ac:dyDescent="0.2">
      <c r="B317" s="10"/>
      <c r="E317" s="50"/>
      <c r="F317" s="10"/>
    </row>
    <row r="318" spans="2:6" x14ac:dyDescent="0.2">
      <c r="B318" s="10"/>
      <c r="E318" s="50"/>
      <c r="F318" s="10"/>
    </row>
    <row r="319" spans="2:6" x14ac:dyDescent="0.2">
      <c r="B319" s="10"/>
      <c r="E319" s="50"/>
      <c r="F319" s="10"/>
    </row>
    <row r="320" spans="2:6" x14ac:dyDescent="0.2">
      <c r="B320" s="10"/>
      <c r="E320" s="50"/>
      <c r="F320" s="10"/>
    </row>
    <row r="321" spans="2:6" x14ac:dyDescent="0.2">
      <c r="B321" s="10"/>
      <c r="E321" s="50"/>
      <c r="F321" s="10"/>
    </row>
    <row r="322" spans="2:6" x14ac:dyDescent="0.2">
      <c r="B322" s="10"/>
      <c r="E322" s="50"/>
      <c r="F322" s="10"/>
    </row>
    <row r="323" spans="2:6" x14ac:dyDescent="0.2">
      <c r="B323" s="10"/>
      <c r="E323" s="50"/>
      <c r="F323" s="10"/>
    </row>
    <row r="324" spans="2:6" x14ac:dyDescent="0.2">
      <c r="B324" s="10"/>
      <c r="E324" s="50"/>
      <c r="F324" s="10"/>
    </row>
    <row r="325" spans="2:6" x14ac:dyDescent="0.2">
      <c r="B325" s="10"/>
      <c r="E325" s="50"/>
      <c r="F325" s="10"/>
    </row>
    <row r="326" spans="2:6" x14ac:dyDescent="0.2">
      <c r="B326" s="10"/>
      <c r="E326" s="50"/>
      <c r="F326" s="10"/>
    </row>
    <row r="327" spans="2:6" x14ac:dyDescent="0.2">
      <c r="B327" s="10"/>
      <c r="E327" s="50"/>
      <c r="F327" s="10"/>
    </row>
    <row r="328" spans="2:6" x14ac:dyDescent="0.2">
      <c r="B328" s="10"/>
      <c r="E328" s="50"/>
      <c r="F328" s="10"/>
    </row>
    <row r="329" spans="2:6" x14ac:dyDescent="0.2">
      <c r="B329" s="10"/>
      <c r="E329" s="50"/>
      <c r="F329" s="10"/>
    </row>
    <row r="330" spans="2:6" x14ac:dyDescent="0.2">
      <c r="B330" s="10"/>
      <c r="E330" s="50"/>
      <c r="F330" s="10"/>
    </row>
    <row r="331" spans="2:6" x14ac:dyDescent="0.2">
      <c r="B331" s="10"/>
      <c r="E331" s="50"/>
      <c r="F331" s="10"/>
    </row>
    <row r="332" spans="2:6" x14ac:dyDescent="0.2">
      <c r="B332" s="10"/>
      <c r="E332" s="50"/>
      <c r="F332" s="10"/>
    </row>
    <row r="333" spans="2:6" x14ac:dyDescent="0.2">
      <c r="B333" s="10"/>
      <c r="E333" s="50"/>
      <c r="F333" s="10"/>
    </row>
    <row r="334" spans="2:6" x14ac:dyDescent="0.2">
      <c r="B334" s="10"/>
      <c r="E334" s="50"/>
      <c r="F334" s="10"/>
    </row>
    <row r="335" spans="2:6" x14ac:dyDescent="0.2">
      <c r="B335" s="10"/>
      <c r="E335" s="50"/>
      <c r="F335" s="10"/>
    </row>
    <row r="336" spans="2:6" x14ac:dyDescent="0.2">
      <c r="B336" s="10"/>
      <c r="E336" s="50"/>
      <c r="F336" s="10"/>
    </row>
    <row r="337" spans="2:6" x14ac:dyDescent="0.2">
      <c r="B337" s="10"/>
      <c r="E337" s="50"/>
      <c r="F337" s="10"/>
    </row>
    <row r="338" spans="2:6" x14ac:dyDescent="0.2">
      <c r="B338" s="10"/>
      <c r="E338" s="50"/>
      <c r="F338" s="10"/>
    </row>
    <row r="339" spans="2:6" x14ac:dyDescent="0.2">
      <c r="B339" s="10"/>
      <c r="E339" s="50"/>
      <c r="F339" s="10"/>
    </row>
    <row r="340" spans="2:6" x14ac:dyDescent="0.2">
      <c r="B340" s="10"/>
      <c r="E340" s="50"/>
      <c r="F340" s="10"/>
    </row>
    <row r="341" spans="2:6" x14ac:dyDescent="0.2">
      <c r="B341" s="10"/>
      <c r="E341" s="50"/>
      <c r="F341" s="10"/>
    </row>
    <row r="342" spans="2:6" x14ac:dyDescent="0.2">
      <c r="B342" s="10"/>
      <c r="E342" s="50"/>
      <c r="F342" s="10"/>
    </row>
    <row r="343" spans="2:6" x14ac:dyDescent="0.2">
      <c r="B343" s="10"/>
      <c r="E343" s="50"/>
      <c r="F343" s="10"/>
    </row>
    <row r="344" spans="2:6" x14ac:dyDescent="0.2">
      <c r="B344" s="10"/>
      <c r="E344" s="50"/>
      <c r="F344" s="10"/>
    </row>
    <row r="345" spans="2:6" x14ac:dyDescent="0.2">
      <c r="B345" s="10"/>
      <c r="E345" s="50"/>
      <c r="F345" s="10"/>
    </row>
    <row r="346" spans="2:6" x14ac:dyDescent="0.2">
      <c r="B346" s="10"/>
      <c r="E346" s="50"/>
      <c r="F346" s="10"/>
    </row>
    <row r="347" spans="2:6" x14ac:dyDescent="0.2">
      <c r="B347" s="10"/>
      <c r="E347" s="50"/>
      <c r="F347" s="10"/>
    </row>
    <row r="348" spans="2:6" x14ac:dyDescent="0.2">
      <c r="B348" s="10"/>
      <c r="E348" s="50"/>
      <c r="F348" s="10"/>
    </row>
    <row r="349" spans="2:6" x14ac:dyDescent="0.2">
      <c r="B349" s="10"/>
      <c r="E349" s="50"/>
      <c r="F349" s="10"/>
    </row>
    <row r="350" spans="2:6" x14ac:dyDescent="0.2">
      <c r="B350" s="10"/>
      <c r="E350" s="50"/>
      <c r="F350" s="10"/>
    </row>
    <row r="351" spans="2:6" x14ac:dyDescent="0.2">
      <c r="B351" s="10"/>
      <c r="E351" s="5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  <row r="1120" spans="2:6" x14ac:dyDescent="0.2">
      <c r="B1120" s="10"/>
      <c r="F1120" s="10"/>
    </row>
    <row r="1121" spans="2:6" x14ac:dyDescent="0.2">
      <c r="B1121" s="10"/>
      <c r="F1121" s="10"/>
    </row>
    <row r="1122" spans="2:6" x14ac:dyDescent="0.2">
      <c r="B1122" s="10"/>
      <c r="F1122" s="10"/>
    </row>
    <row r="1123" spans="2:6" x14ac:dyDescent="0.2">
      <c r="B1123" s="10"/>
      <c r="F1123" s="10"/>
    </row>
    <row r="1124" spans="2:6" x14ac:dyDescent="0.2">
      <c r="B1124" s="10"/>
      <c r="F1124" s="10"/>
    </row>
    <row r="1125" spans="2:6" x14ac:dyDescent="0.2">
      <c r="B1125" s="10"/>
      <c r="F1125" s="10"/>
    </row>
    <row r="1126" spans="2:6" x14ac:dyDescent="0.2">
      <c r="B1126" s="10"/>
      <c r="F1126" s="10"/>
    </row>
    <row r="1127" spans="2:6" x14ac:dyDescent="0.2">
      <c r="B1127" s="10"/>
      <c r="F1127" s="10"/>
    </row>
    <row r="1128" spans="2:6" x14ac:dyDescent="0.2">
      <c r="B1128" s="10"/>
      <c r="F1128" s="10"/>
    </row>
    <row r="1129" spans="2:6" x14ac:dyDescent="0.2">
      <c r="B1129" s="10"/>
      <c r="F1129" s="10"/>
    </row>
    <row r="1130" spans="2:6" x14ac:dyDescent="0.2">
      <c r="B1130" s="10"/>
      <c r="F1130" s="10"/>
    </row>
    <row r="1131" spans="2:6" x14ac:dyDescent="0.2">
      <c r="B1131" s="10"/>
      <c r="F1131" s="10"/>
    </row>
    <row r="1132" spans="2:6" x14ac:dyDescent="0.2">
      <c r="B1132" s="10"/>
      <c r="F1132" s="10"/>
    </row>
    <row r="1133" spans="2:6" x14ac:dyDescent="0.2">
      <c r="B1133" s="10"/>
      <c r="F1133" s="10"/>
    </row>
    <row r="1134" spans="2:6" x14ac:dyDescent="0.2">
      <c r="B1134" s="10"/>
      <c r="F1134" s="10"/>
    </row>
    <row r="1135" spans="2:6" x14ac:dyDescent="0.2">
      <c r="B1135" s="10"/>
      <c r="F1135" s="10"/>
    </row>
    <row r="1136" spans="2:6" x14ac:dyDescent="0.2">
      <c r="B1136" s="10"/>
      <c r="F1136" s="10"/>
    </row>
    <row r="1137" spans="2:6" x14ac:dyDescent="0.2">
      <c r="B1137" s="10"/>
      <c r="F1137" s="10"/>
    </row>
    <row r="1138" spans="2:6" x14ac:dyDescent="0.2">
      <c r="B1138" s="10"/>
      <c r="F1138" s="10"/>
    </row>
    <row r="1139" spans="2:6" x14ac:dyDescent="0.2">
      <c r="B1139" s="10"/>
      <c r="F1139" s="10"/>
    </row>
  </sheetData>
  <phoneticPr fontId="8" type="noConversion"/>
  <hyperlinks>
    <hyperlink ref="P11" r:id="rId1" display="http://www.konkoly.hu/cgi-bin/IBVS?54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2023-01-25T05:01:46Z</dcterms:modified>
</cp:coreProperties>
</file>