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B6358F59-1FD4-4783-B42D-56A56D8183B7}" xr6:coauthVersionLast="47" xr6:coauthVersionMax="47" xr10:uidLastSave="{00000000-0000-0000-0000-000000000000}"/>
  <bookViews>
    <workbookView xWindow="14445" yWindow="1020" windowWidth="12735" windowHeight="142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3" i="1" l="1"/>
  <c r="O27" i="1"/>
  <c r="O22" i="1"/>
  <c r="O26" i="1"/>
  <c r="O25" i="1"/>
  <c r="O24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<sst xmlns="http://schemas.openxmlformats.org/spreadsheetml/2006/main" count="61" uniqueCount="49">
  <si>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</si>
  <si>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</si>
  <si>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</si>
  <si>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</si>
  <si>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</si>
  <si>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</si>
  <si>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</si>
  <si>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</si>
  <si>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</si>
  <si>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</si>
  <si>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</si>
  <si>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</si>
  <si>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</si>
  <si>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</si>
  <si>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</si>
  <si>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</si>
  <si>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</si>
  <si>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</si>
  <si>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</si>
  <si>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</si>
  <si>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</si>
  <si>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</si>
  <si>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</si>
  <si>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</si>
  <si>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</si>
  <si>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</si>
  <si>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</si>
  <si>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</si>
  <si>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</si>
  <si>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</si>
  <si>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</si>
  <si>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</si>
  <si>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</si>
  <si>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</si>
  <si>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</si>
  <si>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</si>
  <si>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</si>
  <si>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</si>
  <si>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</si>
  <si>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</si>
  <si>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</si>
  <si>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</si>
  <si>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</si>
  <si>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</si>
  <si>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V0446 UMa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</si>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</sst>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V0446</a:t>
            </a:r>
            <a:r>
              <a:rPr lang="en-AU" baseline="0"/>
              <a:t> UMa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7.6000000000931323E-2</c:v>
                </c:pt>
                <c:pt idx="2">
                  <c:v>7.7239999998710118E-2</c:v>
                </c:pt>
                <c:pt idx="3">
                  <c:v>7.6600000000325963E-2</c:v>
                </c:pt>
                <c:pt idx="4">
                  <c:v>7.9140000001643784E-2</c:v>
                </c:pt>
                <c:pt idx="5">
                  <c:v>7.6039999999920838E-2</c:v>
                </c:pt>
                <c:pt idx="6">
                  <c:v>7.3879999996279366E-2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8.0000000000000004E-4</c:v>
                  </c:pt>
                  <c:pt idx="3">
                    <c:v>6.9999999999999999E-4</c:v>
                  </c:pt>
                  <c:pt idx="4">
                    <c:v>2E-3</c:v>
                  </c:pt>
                  <c:pt idx="5">
                    <c:v>1.5E-3</c:v>
                  </c:pt>
                  <c:pt idx="6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1.679756388558995E-5</c:v>
                </c:pt>
                <c:pt idx="1">
                  <c:v>7.6339850266886722E-2</c:v>
                </c:pt>
                <c:pt idx="2">
                  <c:v>7.634529607870999E-2</c:v>
                </c:pt>
                <c:pt idx="3">
                  <c:v>7.6367079326003035E-2</c:v>
                </c:pt>
                <c:pt idx="4">
                  <c:v>7.6372525137826289E-2</c:v>
                </c:pt>
                <c:pt idx="5">
                  <c:v>7.6726502906338256E-2</c:v>
                </c:pt>
                <c:pt idx="6">
                  <c:v>7.6731948718161511E-2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7007.5</c:v>
                </c:pt>
                <c:pt idx="2">
                  <c:v>7008</c:v>
                </c:pt>
                <c:pt idx="3">
                  <c:v>7010</c:v>
                </c:pt>
                <c:pt idx="4">
                  <c:v>7010.5</c:v>
                </c:pt>
                <c:pt idx="5">
                  <c:v>7043</c:v>
                </c:pt>
                <c:pt idx="6">
                  <c:v>7043.5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56299.845000000001</v>
      </c>
      <c r="D7" s="29" t="s">
        <v>46</v>
      </c>
    </row>
    <row r="8" spans="1:15" x14ac:dyDescent="0.2">
      <c r="A8" t="s">
        <v>3</v>
      </c>
      <c r="C8" s="8">
        <v>0.42231999999999997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1.679756388558995E-5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1.0891623646521747E-5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59274.321486502908</v>
      </c>
      <c r="E15" s="14" t="s">
        <v>30</v>
      </c>
      <c r="F15" s="33">
        <f ca="1">NOW()+15018.5+$C$5/24</f>
        <v>59969.77980960648</v>
      </c>
    </row>
    <row r="16" spans="1:15" x14ac:dyDescent="0.2">
      <c r="A16" s="16" t="s">
        <v>4</v>
      </c>
      <c r="B16" s="10"/>
      <c r="C16" s="17">
        <f ca="1">+C8+C12</f>
        <v>0.42233089162364651</v>
      </c>
      <c r="E16" s="14" t="s">
        <v>35</v>
      </c>
      <c r="F16" s="15">
        <f ca="1">ROUND(2*(F15-$C$7)/$C$8,0)/2+F14</f>
        <v>8691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36</v>
      </c>
      <c r="F17" s="23">
        <f ca="1">ROUND(2*(F15-$C$15)/$C$16,0)/2+F14</f>
        <v>1647.5</v>
      </c>
    </row>
    <row r="18" spans="1:21" ht="14.25" thickTop="1" thickBot="1" x14ac:dyDescent="0.25">
      <c r="A18" s="16" t="s">
        <v>5</v>
      </c>
      <c r="B18" s="10"/>
      <c r="C18" s="19">
        <f ca="1">+C15</f>
        <v>59274.321486502908</v>
      </c>
      <c r="D18" s="20">
        <f ca="1">+C16</f>
        <v>0.42233089162364651</v>
      </c>
      <c r="E18" s="14" t="s">
        <v>31</v>
      </c>
      <c r="F18" s="18">
        <f ca="1">+$C$15+$C$16*F17-15018.5-$C$5/24</f>
        <v>44952.007463786198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56299.845000000001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1.679756388558995E-5</v>
      </c>
      <c r="Q21" s="43">
        <f>+C21-15018.5</f>
        <v>41281.345000000001</v>
      </c>
    </row>
    <row r="22" spans="1:21" x14ac:dyDescent="0.2">
      <c r="A22" s="45" t="s">
        <v>47</v>
      </c>
      <c r="B22" s="46" t="s">
        <v>48</v>
      </c>
      <c r="C22" s="47">
        <v>59259.328399999999</v>
      </c>
      <c r="D22" s="45">
        <v>1.8E-3</v>
      </c>
      <c r="E22">
        <f t="shared" ref="E22:E27" si="0">+(C22-C$7)/C$8</f>
        <v>7007.6799583254342</v>
      </c>
      <c r="F22">
        <f t="shared" ref="F22:F27" si="1">ROUND(2*E22,0)/2</f>
        <v>7007.5</v>
      </c>
      <c r="G22">
        <f t="shared" ref="G22:G27" si="2">+C22-(C$7+F22*C$8)</f>
        <v>7.6000000000931323E-2</v>
      </c>
      <c r="K22">
        <f t="shared" ref="K22:K27" si="3">+G22</f>
        <v>7.6000000000931323E-2</v>
      </c>
      <c r="O22">
        <f t="shared" ref="O22:O27" ca="1" si="4">+C$11+C$12*$F22</f>
        <v>7.6339850266886722E-2</v>
      </c>
      <c r="Q22" s="43">
        <f t="shared" ref="Q22:Q27" si="5">+C22-15018.5</f>
        <v>44240.828399999999</v>
      </c>
    </row>
    <row r="23" spans="1:21" x14ac:dyDescent="0.2">
      <c r="A23" s="45" t="s">
        <v>47</v>
      </c>
      <c r="B23" s="46" t="s">
        <v>48</v>
      </c>
      <c r="C23" s="47">
        <v>59259.540800000002</v>
      </c>
      <c r="D23" s="45">
        <v>8.0000000000000004E-4</v>
      </c>
      <c r="E23">
        <f t="shared" si="0"/>
        <v>7008.1828944875961</v>
      </c>
      <c r="F23">
        <f t="shared" si="1"/>
        <v>7008</v>
      </c>
      <c r="G23">
        <f t="shared" si="2"/>
        <v>7.7239999998710118E-2</v>
      </c>
      <c r="K23">
        <f t="shared" si="3"/>
        <v>7.7239999998710118E-2</v>
      </c>
      <c r="O23">
        <f t="shared" ca="1" si="4"/>
        <v>7.634529607870999E-2</v>
      </c>
      <c r="Q23" s="43">
        <f t="shared" si="5"/>
        <v>44241.040800000002</v>
      </c>
    </row>
    <row r="24" spans="1:21" x14ac:dyDescent="0.2">
      <c r="A24" s="45" t="s">
        <v>47</v>
      </c>
      <c r="B24" s="46" t="s">
        <v>48</v>
      </c>
      <c r="C24" s="47">
        <v>59260.3848</v>
      </c>
      <c r="D24" s="45">
        <v>6.9999999999999999E-4</v>
      </c>
      <c r="E24">
        <f t="shared" si="0"/>
        <v>7010.1813790490596</v>
      </c>
      <c r="F24">
        <f t="shared" si="1"/>
        <v>7010</v>
      </c>
      <c r="G24">
        <f t="shared" si="2"/>
        <v>7.6600000000325963E-2</v>
      </c>
      <c r="K24">
        <f t="shared" si="3"/>
        <v>7.6600000000325963E-2</v>
      </c>
      <c r="O24">
        <f t="shared" ca="1" si="4"/>
        <v>7.6367079326003035E-2</v>
      </c>
      <c r="Q24" s="43">
        <f t="shared" si="5"/>
        <v>44241.8848</v>
      </c>
    </row>
    <row r="25" spans="1:21" x14ac:dyDescent="0.2">
      <c r="A25" s="45" t="s">
        <v>47</v>
      </c>
      <c r="B25" s="46" t="s">
        <v>48</v>
      </c>
      <c r="C25" s="47">
        <v>59260.5985</v>
      </c>
      <c r="D25" s="45">
        <v>2E-3</v>
      </c>
      <c r="E25">
        <f t="shared" si="0"/>
        <v>7010.6873934457262</v>
      </c>
      <c r="F25">
        <f t="shared" si="1"/>
        <v>7010.5</v>
      </c>
      <c r="G25">
        <f t="shared" si="2"/>
        <v>7.9140000001643784E-2</v>
      </c>
      <c r="K25">
        <f t="shared" si="3"/>
        <v>7.9140000001643784E-2</v>
      </c>
      <c r="O25">
        <f t="shared" ca="1" si="4"/>
        <v>7.6372525137826289E-2</v>
      </c>
      <c r="Q25" s="43">
        <f t="shared" si="5"/>
        <v>44242.0985</v>
      </c>
    </row>
    <row r="26" spans="1:21" x14ac:dyDescent="0.2">
      <c r="A26" s="45" t="s">
        <v>47</v>
      </c>
      <c r="B26" s="46" t="s">
        <v>48</v>
      </c>
      <c r="C26" s="47">
        <v>59274.320800000001</v>
      </c>
      <c r="D26" s="45">
        <v>1.5E-3</v>
      </c>
      <c r="E26">
        <f t="shared" si="0"/>
        <v>7043.1800530403498</v>
      </c>
      <c r="F26">
        <f t="shared" si="1"/>
        <v>7043</v>
      </c>
      <c r="G26">
        <f t="shared" si="2"/>
        <v>7.6039999999920838E-2</v>
      </c>
      <c r="K26">
        <f t="shared" si="3"/>
        <v>7.6039999999920838E-2</v>
      </c>
      <c r="O26">
        <f t="shared" ca="1" si="4"/>
        <v>7.6726502906338256E-2</v>
      </c>
      <c r="Q26" s="43">
        <f t="shared" si="5"/>
        <v>44255.820800000001</v>
      </c>
    </row>
    <row r="27" spans="1:21" x14ac:dyDescent="0.2">
      <c r="A27" s="45" t="s">
        <v>47</v>
      </c>
      <c r="B27" s="46" t="s">
        <v>48</v>
      </c>
      <c r="C27" s="47">
        <v>59274.529799999997</v>
      </c>
      <c r="D27" s="45">
        <v>1.6000000000000001E-3</v>
      </c>
      <c r="E27">
        <f t="shared" si="0"/>
        <v>7043.6749384352997</v>
      </c>
      <c r="F27">
        <f t="shared" si="1"/>
        <v>7043.5</v>
      </c>
      <c r="G27">
        <f t="shared" si="2"/>
        <v>7.3879999996279366E-2</v>
      </c>
      <c r="K27">
        <f t="shared" si="3"/>
        <v>7.3879999996279366E-2</v>
      </c>
      <c r="O27">
        <f t="shared" ca="1" si="4"/>
        <v>7.6731948718161511E-2</v>
      </c>
      <c r="Q27" s="43">
        <f t="shared" si="5"/>
        <v>44256.029799999997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2023-01-25T05:42:55Z</dcterms:modified>
</cp:coreProperties>
</file>